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Users\rfarci\Desktop\"/>
    </mc:Choice>
  </mc:AlternateContent>
  <xr:revisionPtr revIDLastSave="0" documentId="13_ncr:1_{0DAAC3EF-FD44-44C5-8C69-5086236569CA}" xr6:coauthVersionLast="36" xr6:coauthVersionMax="36" xr10:uidLastSave="{00000000-0000-0000-0000-000000000000}"/>
  <bookViews>
    <workbookView xWindow="0" yWindow="0" windowWidth="21600" windowHeight="5910" tabRatio="518" xr2:uid="{00000000-000D-0000-FFFF-FFFF00000000}"/>
  </bookViews>
  <sheets>
    <sheet name="SP" sheetId="203" r:id="rId1"/>
    <sheet name="CE" sheetId="202" r:id="rId2"/>
    <sheet name="COD CE_SP" sheetId="204" state="hidden" r:id="rId3"/>
    <sheet name="NOBil_ver_2024_st_2026" sheetId="209" state="hidden" r:id="rId4"/>
    <sheet name="CONTROLLO" sheetId="200" state="hidden" r:id="rId5"/>
    <sheet name="QUADRATURA" sheetId="97" state="hidden" r:id="rId6"/>
    <sheet name="Foglio1" sheetId="38" state="hidden" r:id="rId7"/>
  </sheets>
  <definedNames>
    <definedName name="_xlnm._FilterDatabase" localSheetId="3" hidden="1">NOBil_ver_2024_st_2026!$A$2:$T$434</definedName>
    <definedName name="_xlnm.Print_Area" localSheetId="1">CE!$A$2:$D$71</definedName>
    <definedName name="_xlnm.Print_Area" localSheetId="0">SP!$A$2:$D$88,SP!$A$90:$D$143</definedName>
    <definedName name="_xlnm.Print_Titles" localSheetId="1">CE!$2:$7</definedName>
    <definedName name="_xlnm.Print_Titles" localSheetId="0">SP!$2:$8</definedName>
  </definedNames>
  <calcPr calcId="191029"/>
  <pivotCaches>
    <pivotCache cacheId="0" r:id="rId8"/>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34" i="209" l="1"/>
  <c r="M433" i="209"/>
  <c r="N433" i="209" s="1"/>
  <c r="N432" i="209"/>
  <c r="N431" i="209"/>
  <c r="N430" i="209"/>
  <c r="N429" i="209"/>
  <c r="N428" i="209"/>
  <c r="N427" i="209"/>
  <c r="N426" i="209"/>
  <c r="N425" i="209"/>
  <c r="N424" i="209"/>
  <c r="N423" i="209"/>
  <c r="N422" i="209"/>
  <c r="N421" i="209"/>
  <c r="N420" i="209"/>
  <c r="N419" i="209"/>
  <c r="N418" i="209"/>
  <c r="N417" i="209"/>
  <c r="N416" i="209"/>
  <c r="N415" i="209"/>
  <c r="N414" i="209"/>
  <c r="N413" i="209"/>
  <c r="N412" i="209"/>
  <c r="N411" i="209"/>
  <c r="N410" i="209"/>
  <c r="N409" i="209"/>
  <c r="N408" i="209"/>
  <c r="N407" i="209"/>
  <c r="N406" i="209"/>
  <c r="N405" i="209"/>
  <c r="N404" i="209"/>
  <c r="N403" i="209"/>
  <c r="N402" i="209"/>
  <c r="N401" i="209"/>
  <c r="N400" i="209"/>
  <c r="N399" i="209"/>
  <c r="N398" i="209"/>
  <c r="N397" i="209"/>
  <c r="N396" i="209"/>
  <c r="N395" i="209"/>
  <c r="N394" i="209"/>
  <c r="T393" i="209"/>
  <c r="M393" i="209"/>
  <c r="N393" i="209" s="1"/>
  <c r="T392" i="209"/>
  <c r="M392" i="209"/>
  <c r="N392" i="209" s="1"/>
  <c r="T391" i="209"/>
  <c r="M391" i="209"/>
  <c r="N391" i="209" s="1"/>
  <c r="T390" i="209"/>
  <c r="M390" i="209"/>
  <c r="N390" i="209" s="1"/>
  <c r="T389" i="209"/>
  <c r="M389" i="209"/>
  <c r="N389" i="209" s="1"/>
  <c r="T388" i="209"/>
  <c r="M388" i="209"/>
  <c r="N388" i="209" s="1"/>
  <c r="T387" i="209"/>
  <c r="M387" i="209"/>
  <c r="N387" i="209" s="1"/>
  <c r="M386" i="209"/>
  <c r="N386" i="209" s="1"/>
  <c r="M385" i="209"/>
  <c r="N385" i="209" s="1"/>
  <c r="T384" i="209"/>
  <c r="M384" i="209"/>
  <c r="N384" i="209" s="1"/>
  <c r="T383" i="209"/>
  <c r="M383" i="209"/>
  <c r="N383" i="209" s="1"/>
  <c r="T382" i="209"/>
  <c r="K382" i="209"/>
  <c r="M382" i="209" s="1"/>
  <c r="N382" i="209" s="1"/>
  <c r="M381" i="209"/>
  <c r="N381" i="209" s="1"/>
  <c r="M380" i="209"/>
  <c r="N380" i="209" s="1"/>
  <c r="T379" i="209"/>
  <c r="M379" i="209"/>
  <c r="N379" i="209" s="1"/>
  <c r="N378" i="209"/>
  <c r="M378" i="209"/>
  <c r="T377" i="209"/>
  <c r="M377" i="209"/>
  <c r="N377" i="209" s="1"/>
  <c r="T376" i="209"/>
  <c r="M376" i="209"/>
  <c r="N376" i="209" s="1"/>
  <c r="T375" i="209"/>
  <c r="M375" i="209"/>
  <c r="N375" i="209" s="1"/>
  <c r="T374" i="209"/>
  <c r="M374" i="209"/>
  <c r="N374" i="209" s="1"/>
  <c r="T373" i="209"/>
  <c r="M373" i="209"/>
  <c r="N373" i="209" s="1"/>
  <c r="T372" i="209"/>
  <c r="M372" i="209"/>
  <c r="N372" i="209" s="1"/>
  <c r="T371" i="209"/>
  <c r="M371" i="209"/>
  <c r="N371" i="209" s="1"/>
  <c r="M370" i="209"/>
  <c r="N370" i="209" s="1"/>
  <c r="M369" i="209"/>
  <c r="N369" i="209" s="1"/>
  <c r="M368" i="209"/>
  <c r="N368" i="209" s="1"/>
  <c r="K367" i="209"/>
  <c r="M367" i="209" s="1"/>
  <c r="N367" i="209" s="1"/>
  <c r="K366" i="209"/>
  <c r="M366" i="209" s="1"/>
  <c r="N366" i="209" s="1"/>
  <c r="T365" i="209"/>
  <c r="M365" i="209"/>
  <c r="N365" i="209" s="1"/>
  <c r="T364" i="209"/>
  <c r="K364" i="209"/>
  <c r="M364" i="209" s="1"/>
  <c r="N364" i="209" s="1"/>
  <c r="T363" i="209"/>
  <c r="K363" i="209"/>
  <c r="M363" i="209" s="1"/>
  <c r="N363" i="209" s="1"/>
  <c r="T362" i="209"/>
  <c r="K362" i="209"/>
  <c r="M362" i="209" s="1"/>
  <c r="N362" i="209" s="1"/>
  <c r="T361" i="209"/>
  <c r="K361" i="209"/>
  <c r="M361" i="209" s="1"/>
  <c r="N361" i="209" s="1"/>
  <c r="T360" i="209"/>
  <c r="M360" i="209"/>
  <c r="N360" i="209" s="1"/>
  <c r="T359" i="209"/>
  <c r="M359" i="209"/>
  <c r="N359" i="209" s="1"/>
  <c r="T358" i="209"/>
  <c r="M358" i="209"/>
  <c r="N358" i="209" s="1"/>
  <c r="T357" i="209"/>
  <c r="M357" i="209"/>
  <c r="N357" i="209" s="1"/>
  <c r="M356" i="209"/>
  <c r="N356" i="209" s="1"/>
  <c r="T355" i="209"/>
  <c r="K355" i="209"/>
  <c r="M355" i="209" s="1"/>
  <c r="N355" i="209" s="1"/>
  <c r="T354" i="209"/>
  <c r="K354" i="209"/>
  <c r="M354" i="209" s="1"/>
  <c r="N354" i="209" s="1"/>
  <c r="K353" i="209"/>
  <c r="M353" i="209" s="1"/>
  <c r="N353" i="209" s="1"/>
  <c r="T352" i="209"/>
  <c r="K352" i="209"/>
  <c r="M352" i="209" s="1"/>
  <c r="N352" i="209" s="1"/>
  <c r="T351" i="209"/>
  <c r="M351" i="209"/>
  <c r="N351" i="209" s="1"/>
  <c r="T350" i="209"/>
  <c r="K350" i="209"/>
  <c r="M350" i="209" s="1"/>
  <c r="N350" i="209" s="1"/>
  <c r="T349" i="209"/>
  <c r="K349" i="209"/>
  <c r="M349" i="209" s="1"/>
  <c r="N349" i="209" s="1"/>
  <c r="K348" i="209"/>
  <c r="M348" i="209" s="1"/>
  <c r="N348" i="209" s="1"/>
  <c r="T347" i="209"/>
  <c r="K347" i="209"/>
  <c r="M347" i="209" s="1"/>
  <c r="N347" i="209" s="1"/>
  <c r="T346" i="209"/>
  <c r="K346" i="209"/>
  <c r="M346" i="209" s="1"/>
  <c r="N346" i="209" s="1"/>
  <c r="T345" i="209"/>
  <c r="K345" i="209"/>
  <c r="M345" i="209" s="1"/>
  <c r="N345" i="209" s="1"/>
  <c r="T344" i="209"/>
  <c r="K344" i="209"/>
  <c r="M344" i="209" s="1"/>
  <c r="N344" i="209" s="1"/>
  <c r="T343" i="209"/>
  <c r="K343" i="209"/>
  <c r="M343" i="209" s="1"/>
  <c r="N343" i="209" s="1"/>
  <c r="T342" i="209"/>
  <c r="K342" i="209"/>
  <c r="M342" i="209" s="1"/>
  <c r="N342" i="209" s="1"/>
  <c r="T341" i="209"/>
  <c r="K341" i="209"/>
  <c r="M341" i="209" s="1"/>
  <c r="N341" i="209" s="1"/>
  <c r="T340" i="209"/>
  <c r="K340" i="209"/>
  <c r="M340" i="209" s="1"/>
  <c r="N340" i="209" s="1"/>
  <c r="T339" i="209"/>
  <c r="K339" i="209"/>
  <c r="M339" i="209" s="1"/>
  <c r="N339" i="209" s="1"/>
  <c r="T338" i="209"/>
  <c r="K338" i="209"/>
  <c r="M338" i="209" s="1"/>
  <c r="N338" i="209" s="1"/>
  <c r="T337" i="209"/>
  <c r="K337" i="209"/>
  <c r="M337" i="209" s="1"/>
  <c r="N337" i="209" s="1"/>
  <c r="T336" i="209"/>
  <c r="K336" i="209"/>
  <c r="M336" i="209" s="1"/>
  <c r="N336" i="209" s="1"/>
  <c r="T335" i="209"/>
  <c r="K335" i="209"/>
  <c r="M335" i="209" s="1"/>
  <c r="N335" i="209" s="1"/>
  <c r="T334" i="209"/>
  <c r="K334" i="209"/>
  <c r="M334" i="209" s="1"/>
  <c r="N334" i="209" s="1"/>
  <c r="T333" i="209"/>
  <c r="K333" i="209"/>
  <c r="M333" i="209" s="1"/>
  <c r="N333" i="209" s="1"/>
  <c r="T332" i="209"/>
  <c r="K332" i="209"/>
  <c r="M332" i="209" s="1"/>
  <c r="N332" i="209" s="1"/>
  <c r="T331" i="209"/>
  <c r="M331" i="209"/>
  <c r="N331" i="209" s="1"/>
  <c r="T330" i="209"/>
  <c r="M330" i="209"/>
  <c r="N330" i="209" s="1"/>
  <c r="T329" i="209"/>
  <c r="K329" i="209"/>
  <c r="M329" i="209" s="1"/>
  <c r="N329" i="209" s="1"/>
  <c r="T328" i="209"/>
  <c r="M328" i="209"/>
  <c r="N328" i="209" s="1"/>
  <c r="K327" i="209"/>
  <c r="M327" i="209" s="1"/>
  <c r="N327" i="209" s="1"/>
  <c r="T326" i="209"/>
  <c r="K326" i="209"/>
  <c r="M326" i="209" s="1"/>
  <c r="N326" i="209" s="1"/>
  <c r="T325" i="209"/>
  <c r="K325" i="209"/>
  <c r="M325" i="209" s="1"/>
  <c r="N325" i="209" s="1"/>
  <c r="T324" i="209"/>
  <c r="K324" i="209"/>
  <c r="M324" i="209" s="1"/>
  <c r="N324" i="209" s="1"/>
  <c r="T323" i="209"/>
  <c r="M323" i="209"/>
  <c r="N323" i="209" s="1"/>
  <c r="T322" i="209"/>
  <c r="M322" i="209"/>
  <c r="N322" i="209" s="1"/>
  <c r="T321" i="209"/>
  <c r="K321" i="209"/>
  <c r="M321" i="209" s="1"/>
  <c r="N321" i="209" s="1"/>
  <c r="T320" i="209"/>
  <c r="M320" i="209"/>
  <c r="N320" i="209" s="1"/>
  <c r="T319" i="209"/>
  <c r="K319" i="209"/>
  <c r="M319" i="209" s="1"/>
  <c r="N319" i="209" s="1"/>
  <c r="T318" i="209"/>
  <c r="K318" i="209"/>
  <c r="M318" i="209" s="1"/>
  <c r="N318" i="209" s="1"/>
  <c r="T317" i="209"/>
  <c r="K317" i="209"/>
  <c r="M317" i="209" s="1"/>
  <c r="N317" i="209" s="1"/>
  <c r="T316" i="209"/>
  <c r="K316" i="209"/>
  <c r="M316" i="209" s="1"/>
  <c r="N316" i="209" s="1"/>
  <c r="T315" i="209"/>
  <c r="K315" i="209"/>
  <c r="M315" i="209" s="1"/>
  <c r="N315" i="209" s="1"/>
  <c r="T314" i="209"/>
  <c r="K314" i="209"/>
  <c r="M314" i="209" s="1"/>
  <c r="N314" i="209" s="1"/>
  <c r="T313" i="209"/>
  <c r="K313" i="209"/>
  <c r="M313" i="209" s="1"/>
  <c r="N313" i="209" s="1"/>
  <c r="T312" i="209"/>
  <c r="K312" i="209"/>
  <c r="M312" i="209" s="1"/>
  <c r="N312" i="209" s="1"/>
  <c r="T311" i="209"/>
  <c r="K311" i="209"/>
  <c r="M311" i="209" s="1"/>
  <c r="N311" i="209" s="1"/>
  <c r="K310" i="209"/>
  <c r="M310" i="209" s="1"/>
  <c r="N310" i="209" s="1"/>
  <c r="T309" i="209"/>
  <c r="K309" i="209"/>
  <c r="M309" i="209" s="1"/>
  <c r="N309" i="209" s="1"/>
  <c r="T308" i="209"/>
  <c r="K308" i="209"/>
  <c r="M308" i="209" s="1"/>
  <c r="N308" i="209" s="1"/>
  <c r="T307" i="209"/>
  <c r="K307" i="209"/>
  <c r="M307" i="209" s="1"/>
  <c r="N307" i="209" s="1"/>
  <c r="T306" i="209"/>
  <c r="K306" i="209"/>
  <c r="M306" i="209" s="1"/>
  <c r="N306" i="209" s="1"/>
  <c r="T305" i="209"/>
  <c r="K305" i="209"/>
  <c r="M305" i="209" s="1"/>
  <c r="N305" i="209" s="1"/>
  <c r="T304" i="209"/>
  <c r="K304" i="209"/>
  <c r="M304" i="209" s="1"/>
  <c r="N304" i="209" s="1"/>
  <c r="T303" i="209"/>
  <c r="M303" i="209"/>
  <c r="N303" i="209" s="1"/>
  <c r="T302" i="209"/>
  <c r="K302" i="209"/>
  <c r="M302" i="209" s="1"/>
  <c r="N302" i="209" s="1"/>
  <c r="T301" i="209"/>
  <c r="K301" i="209"/>
  <c r="M301" i="209" s="1"/>
  <c r="N301" i="209" s="1"/>
  <c r="T300" i="209"/>
  <c r="M300" i="209"/>
  <c r="N300" i="209" s="1"/>
  <c r="T299" i="209"/>
  <c r="K299" i="209"/>
  <c r="M299" i="209" s="1"/>
  <c r="N299" i="209" s="1"/>
  <c r="T298" i="209"/>
  <c r="K298" i="209"/>
  <c r="M298" i="209" s="1"/>
  <c r="N298" i="209" s="1"/>
  <c r="T297" i="209"/>
  <c r="K297" i="209"/>
  <c r="M297" i="209" s="1"/>
  <c r="N297" i="209" s="1"/>
  <c r="T296" i="209"/>
  <c r="K296" i="209"/>
  <c r="M296" i="209" s="1"/>
  <c r="N296" i="209" s="1"/>
  <c r="K295" i="209"/>
  <c r="M295" i="209" s="1"/>
  <c r="N295" i="209" s="1"/>
  <c r="K294" i="209"/>
  <c r="M294" i="209" s="1"/>
  <c r="N294" i="209" s="1"/>
  <c r="T293" i="209"/>
  <c r="K293" i="209"/>
  <c r="M293" i="209" s="1"/>
  <c r="N293" i="209" s="1"/>
  <c r="T292" i="209"/>
  <c r="K292" i="209"/>
  <c r="M292" i="209" s="1"/>
  <c r="N292" i="209" s="1"/>
  <c r="T291" i="209"/>
  <c r="K291" i="209"/>
  <c r="M291" i="209" s="1"/>
  <c r="N291" i="209" s="1"/>
  <c r="T290" i="209"/>
  <c r="M290" i="209"/>
  <c r="N290" i="209" s="1"/>
  <c r="T289" i="209"/>
  <c r="K289" i="209"/>
  <c r="M289" i="209" s="1"/>
  <c r="N289" i="209" s="1"/>
  <c r="T288" i="209"/>
  <c r="K288" i="209"/>
  <c r="M288" i="209" s="1"/>
  <c r="N288" i="209" s="1"/>
  <c r="T287" i="209"/>
  <c r="M287" i="209"/>
  <c r="N287" i="209" s="1"/>
  <c r="T286" i="209"/>
  <c r="K286" i="209"/>
  <c r="M286" i="209" s="1"/>
  <c r="N286" i="209" s="1"/>
  <c r="T285" i="209"/>
  <c r="K285" i="209"/>
  <c r="M285" i="209" s="1"/>
  <c r="N285" i="209" s="1"/>
  <c r="T284" i="209"/>
  <c r="K284" i="209"/>
  <c r="M284" i="209" s="1"/>
  <c r="N284" i="209" s="1"/>
  <c r="T283" i="209"/>
  <c r="K283" i="209"/>
  <c r="M283" i="209" s="1"/>
  <c r="N283" i="209" s="1"/>
  <c r="T282" i="209"/>
  <c r="K282" i="209"/>
  <c r="M282" i="209" s="1"/>
  <c r="N282" i="209" s="1"/>
  <c r="T281" i="209"/>
  <c r="K281" i="209"/>
  <c r="M281" i="209" s="1"/>
  <c r="N281" i="209" s="1"/>
  <c r="T280" i="209"/>
  <c r="K280" i="209"/>
  <c r="M280" i="209" s="1"/>
  <c r="N280" i="209" s="1"/>
  <c r="T279" i="209"/>
  <c r="K279" i="209"/>
  <c r="M279" i="209" s="1"/>
  <c r="N279" i="209" s="1"/>
  <c r="T278" i="209"/>
  <c r="K278" i="209"/>
  <c r="M278" i="209" s="1"/>
  <c r="N278" i="209" s="1"/>
  <c r="T277" i="209"/>
  <c r="K277" i="209"/>
  <c r="M277" i="209" s="1"/>
  <c r="N277" i="209" s="1"/>
  <c r="T276" i="209"/>
  <c r="K276" i="209"/>
  <c r="M276" i="209" s="1"/>
  <c r="N276" i="209" s="1"/>
  <c r="T275" i="209"/>
  <c r="K275" i="209"/>
  <c r="M275" i="209" s="1"/>
  <c r="N275" i="209" s="1"/>
  <c r="T274" i="209"/>
  <c r="M274" i="209"/>
  <c r="N274" i="209" s="1"/>
  <c r="T273" i="209"/>
  <c r="M273" i="209"/>
  <c r="N273" i="209" s="1"/>
  <c r="T272" i="209"/>
  <c r="K272" i="209"/>
  <c r="M272" i="209" s="1"/>
  <c r="N272" i="209" s="1"/>
  <c r="T271" i="209"/>
  <c r="K271" i="209"/>
  <c r="M271" i="209" s="1"/>
  <c r="N271" i="209" s="1"/>
  <c r="T270" i="209"/>
  <c r="K270" i="209"/>
  <c r="M270" i="209" s="1"/>
  <c r="N270" i="209" s="1"/>
  <c r="T269" i="209"/>
  <c r="K269" i="209"/>
  <c r="M269" i="209" s="1"/>
  <c r="N269" i="209" s="1"/>
  <c r="T268" i="209"/>
  <c r="K268" i="209"/>
  <c r="M268" i="209" s="1"/>
  <c r="N268" i="209" s="1"/>
  <c r="T267" i="209"/>
  <c r="M267" i="209"/>
  <c r="N267" i="209" s="1"/>
  <c r="T266" i="209"/>
  <c r="K266" i="209"/>
  <c r="M266" i="209" s="1"/>
  <c r="N266" i="209" s="1"/>
  <c r="T265" i="209"/>
  <c r="K265" i="209"/>
  <c r="M265" i="209" s="1"/>
  <c r="N265" i="209" s="1"/>
  <c r="T264" i="209"/>
  <c r="K264" i="209"/>
  <c r="M264" i="209" s="1"/>
  <c r="N264" i="209" s="1"/>
  <c r="T263" i="209"/>
  <c r="K263" i="209"/>
  <c r="M263" i="209" s="1"/>
  <c r="N263" i="209" s="1"/>
  <c r="T262" i="209"/>
  <c r="K262" i="209"/>
  <c r="M262" i="209" s="1"/>
  <c r="N262" i="209" s="1"/>
  <c r="T261" i="209"/>
  <c r="K261" i="209"/>
  <c r="M261" i="209" s="1"/>
  <c r="N261" i="209" s="1"/>
  <c r="T260" i="209"/>
  <c r="K260" i="209"/>
  <c r="N260" i="209" s="1"/>
  <c r="T259" i="209"/>
  <c r="M259" i="209"/>
  <c r="N259" i="209" s="1"/>
  <c r="T258" i="209"/>
  <c r="K258" i="209"/>
  <c r="M258" i="209" s="1"/>
  <c r="N258" i="209" s="1"/>
  <c r="T257" i="209"/>
  <c r="K257" i="209"/>
  <c r="M257" i="209" s="1"/>
  <c r="N257" i="209" s="1"/>
  <c r="T256" i="209"/>
  <c r="K256" i="209"/>
  <c r="N256" i="209" s="1"/>
  <c r="K255" i="209"/>
  <c r="M255" i="209" s="1"/>
  <c r="N255" i="209" s="1"/>
  <c r="K254" i="209"/>
  <c r="M254" i="209" s="1"/>
  <c r="N254" i="209" s="1"/>
  <c r="T253" i="209"/>
  <c r="M253" i="209"/>
  <c r="N253" i="209" s="1"/>
  <c r="T252" i="209"/>
  <c r="K252" i="209"/>
  <c r="M252" i="209" s="1"/>
  <c r="N252" i="209" s="1"/>
  <c r="T251" i="209"/>
  <c r="K251" i="209"/>
  <c r="M251" i="209" s="1"/>
  <c r="N251" i="209" s="1"/>
  <c r="T250" i="209"/>
  <c r="K250" i="209"/>
  <c r="M250" i="209" s="1"/>
  <c r="N250" i="209" s="1"/>
  <c r="T249" i="209"/>
  <c r="M249" i="209"/>
  <c r="N249" i="209" s="1"/>
  <c r="T248" i="209"/>
  <c r="K248" i="209"/>
  <c r="M248" i="209" s="1"/>
  <c r="N248" i="209" s="1"/>
  <c r="T247" i="209"/>
  <c r="K247" i="209"/>
  <c r="M247" i="209" s="1"/>
  <c r="N247" i="209" s="1"/>
  <c r="T246" i="209"/>
  <c r="K246" i="209"/>
  <c r="M246" i="209" s="1"/>
  <c r="N246" i="209" s="1"/>
  <c r="T245" i="209"/>
  <c r="K245" i="209"/>
  <c r="M245" i="209" s="1"/>
  <c r="N245" i="209" s="1"/>
  <c r="T244" i="209"/>
  <c r="K244" i="209"/>
  <c r="M244" i="209" s="1"/>
  <c r="N244" i="209" s="1"/>
  <c r="T243" i="209"/>
  <c r="K243" i="209"/>
  <c r="M243" i="209" s="1"/>
  <c r="N243" i="209" s="1"/>
  <c r="T242" i="209"/>
  <c r="K242" i="209"/>
  <c r="M242" i="209" s="1"/>
  <c r="N242" i="209" s="1"/>
  <c r="T241" i="209"/>
  <c r="K241" i="209"/>
  <c r="M241" i="209" s="1"/>
  <c r="N241" i="209" s="1"/>
  <c r="T240" i="209"/>
  <c r="M240" i="209"/>
  <c r="N240" i="209" s="1"/>
  <c r="T239" i="209"/>
  <c r="K239" i="209"/>
  <c r="M239" i="209" s="1"/>
  <c r="N239" i="209" s="1"/>
  <c r="T238" i="209"/>
  <c r="K238" i="209"/>
  <c r="M238" i="209" s="1"/>
  <c r="N238" i="209" s="1"/>
  <c r="T237" i="209"/>
  <c r="K237" i="209"/>
  <c r="M237" i="209" s="1"/>
  <c r="N237" i="209" s="1"/>
  <c r="T236" i="209"/>
  <c r="K236" i="209"/>
  <c r="M236" i="209" s="1"/>
  <c r="N236" i="209" s="1"/>
  <c r="T235" i="209"/>
  <c r="K235" i="209"/>
  <c r="M235" i="209" s="1"/>
  <c r="N235" i="209" s="1"/>
  <c r="T234" i="209"/>
  <c r="K234" i="209"/>
  <c r="M234" i="209" s="1"/>
  <c r="N234" i="209" s="1"/>
  <c r="T233" i="209"/>
  <c r="K233" i="209"/>
  <c r="M233" i="209" s="1"/>
  <c r="N233" i="209" s="1"/>
  <c r="T232" i="209"/>
  <c r="K232" i="209"/>
  <c r="M232" i="209" s="1"/>
  <c r="N232" i="209" s="1"/>
  <c r="T231" i="209"/>
  <c r="K231" i="209"/>
  <c r="M231" i="209" s="1"/>
  <c r="N231" i="209" s="1"/>
  <c r="T230" i="209"/>
  <c r="K230" i="209"/>
  <c r="M230" i="209" s="1"/>
  <c r="N230" i="209" s="1"/>
  <c r="K229" i="209"/>
  <c r="M229" i="209" s="1"/>
  <c r="N229" i="209" s="1"/>
  <c r="T228" i="209"/>
  <c r="M228" i="209"/>
  <c r="N228" i="209" s="1"/>
  <c r="T227" i="209"/>
  <c r="K227" i="209"/>
  <c r="M227" i="209" s="1"/>
  <c r="N227" i="209" s="1"/>
  <c r="T226" i="209"/>
  <c r="M226" i="209"/>
  <c r="N226" i="209" s="1"/>
  <c r="K225" i="209"/>
  <c r="M225" i="209" s="1"/>
  <c r="N225" i="209" s="1"/>
  <c r="T224" i="209"/>
  <c r="K224" i="209"/>
  <c r="M224" i="209" s="1"/>
  <c r="N224" i="209" s="1"/>
  <c r="T223" i="209"/>
  <c r="M223" i="209"/>
  <c r="N223" i="209" s="1"/>
  <c r="T222" i="209"/>
  <c r="M222" i="209"/>
  <c r="N222" i="209" s="1"/>
  <c r="T221" i="209"/>
  <c r="M221" i="209"/>
  <c r="N221" i="209" s="1"/>
  <c r="T220" i="209"/>
  <c r="K220" i="209"/>
  <c r="M220" i="209" s="1"/>
  <c r="N220" i="209" s="1"/>
  <c r="T219" i="209"/>
  <c r="K219" i="209"/>
  <c r="M219" i="209" s="1"/>
  <c r="N219" i="209" s="1"/>
  <c r="T218" i="209"/>
  <c r="K218" i="209"/>
  <c r="M218" i="209" s="1"/>
  <c r="N218" i="209" s="1"/>
  <c r="T217" i="209"/>
  <c r="K217" i="209"/>
  <c r="M217" i="209" s="1"/>
  <c r="N217" i="209" s="1"/>
  <c r="T216" i="209"/>
  <c r="K216" i="209"/>
  <c r="M216" i="209" s="1"/>
  <c r="N216" i="209" s="1"/>
  <c r="K215" i="209"/>
  <c r="M215" i="209" s="1"/>
  <c r="N215" i="209" s="1"/>
  <c r="T214" i="209"/>
  <c r="M214" i="209"/>
  <c r="N214" i="209" s="1"/>
  <c r="T213" i="209"/>
  <c r="K213" i="209"/>
  <c r="M213" i="209" s="1"/>
  <c r="N213" i="209" s="1"/>
  <c r="T212" i="209"/>
  <c r="K212" i="209"/>
  <c r="M212" i="209" s="1"/>
  <c r="N212" i="209" s="1"/>
  <c r="T211" i="209"/>
  <c r="K211" i="209"/>
  <c r="M211" i="209" s="1"/>
  <c r="N211" i="209" s="1"/>
  <c r="T210" i="209"/>
  <c r="K210" i="209"/>
  <c r="M210" i="209" s="1"/>
  <c r="N210" i="209" s="1"/>
  <c r="K209" i="209"/>
  <c r="M209" i="209" s="1"/>
  <c r="N209" i="209" s="1"/>
  <c r="T208" i="209"/>
  <c r="M208" i="209"/>
  <c r="N208" i="209" s="1"/>
  <c r="M207" i="209"/>
  <c r="N207" i="209" s="1"/>
  <c r="M206" i="209"/>
  <c r="N206" i="209" s="1"/>
  <c r="M205" i="209"/>
  <c r="N205" i="209" s="1"/>
  <c r="T204" i="209"/>
  <c r="M204" i="209"/>
  <c r="N204" i="209" s="1"/>
  <c r="T203" i="209"/>
  <c r="K203" i="209"/>
  <c r="M203" i="209" s="1"/>
  <c r="N203" i="209" s="1"/>
  <c r="T202" i="209"/>
  <c r="M202" i="209"/>
  <c r="N202" i="209" s="1"/>
  <c r="K201" i="209"/>
  <c r="M201" i="209" s="1"/>
  <c r="N201" i="209" s="1"/>
  <c r="K200" i="209"/>
  <c r="M200" i="209" s="1"/>
  <c r="N200" i="209" s="1"/>
  <c r="T199" i="209"/>
  <c r="M199" i="209"/>
  <c r="N199" i="209" s="1"/>
  <c r="T198" i="209"/>
  <c r="K198" i="209"/>
  <c r="M198" i="209" s="1"/>
  <c r="N198" i="209" s="1"/>
  <c r="T197" i="209"/>
  <c r="M197" i="209"/>
  <c r="N197" i="209" s="1"/>
  <c r="T196" i="209"/>
  <c r="M196" i="209"/>
  <c r="N196" i="209" s="1"/>
  <c r="T195" i="209"/>
  <c r="K195" i="209"/>
  <c r="M195" i="209" s="1"/>
  <c r="N195" i="209" s="1"/>
  <c r="T194" i="209"/>
  <c r="M194" i="209"/>
  <c r="N194" i="209" s="1"/>
  <c r="T193" i="209"/>
  <c r="M193" i="209"/>
  <c r="N193" i="209" s="1"/>
  <c r="T192" i="209"/>
  <c r="M192" i="209"/>
  <c r="N192" i="209" s="1"/>
  <c r="T191" i="209"/>
  <c r="M191" i="209"/>
  <c r="N191" i="209" s="1"/>
  <c r="T190" i="209"/>
  <c r="K190" i="209"/>
  <c r="M190" i="209" s="1"/>
  <c r="N190" i="209" s="1"/>
  <c r="K189" i="209"/>
  <c r="M189" i="209" s="1"/>
  <c r="N189" i="209" s="1"/>
  <c r="T188" i="209"/>
  <c r="M188" i="209"/>
  <c r="N188" i="209" s="1"/>
  <c r="T187" i="209"/>
  <c r="K187" i="209"/>
  <c r="M187" i="209" s="1"/>
  <c r="N187" i="209" s="1"/>
  <c r="T186" i="209"/>
  <c r="K186" i="209"/>
  <c r="M186" i="209" s="1"/>
  <c r="N186" i="209" s="1"/>
  <c r="T185" i="209"/>
  <c r="M185" i="209"/>
  <c r="N185" i="209" s="1"/>
  <c r="T184" i="209"/>
  <c r="K184" i="209"/>
  <c r="M184" i="209" s="1"/>
  <c r="N184" i="209" s="1"/>
  <c r="K183" i="209"/>
  <c r="M183" i="209" s="1"/>
  <c r="N183" i="209" s="1"/>
  <c r="T182" i="209"/>
  <c r="M182" i="209"/>
  <c r="N182" i="209" s="1"/>
  <c r="T181" i="209"/>
  <c r="M181" i="209"/>
  <c r="N181" i="209" s="1"/>
  <c r="T180" i="209"/>
  <c r="K180" i="209"/>
  <c r="M180" i="209" s="1"/>
  <c r="N180" i="209" s="1"/>
  <c r="T179" i="209"/>
  <c r="M179" i="209"/>
  <c r="N179" i="209" s="1"/>
  <c r="T178" i="209"/>
  <c r="K178" i="209"/>
  <c r="M178" i="209" s="1"/>
  <c r="N178" i="209" s="1"/>
  <c r="T177" i="209"/>
  <c r="K177" i="209"/>
  <c r="M177" i="209" s="1"/>
  <c r="N177" i="209" s="1"/>
  <c r="T176" i="209"/>
  <c r="K176" i="209"/>
  <c r="M176" i="209" s="1"/>
  <c r="N176" i="209" s="1"/>
  <c r="T175" i="209"/>
  <c r="K175" i="209"/>
  <c r="M175" i="209" s="1"/>
  <c r="N175" i="209" s="1"/>
  <c r="T174" i="209"/>
  <c r="K174" i="209"/>
  <c r="M174" i="209" s="1"/>
  <c r="N174" i="209" s="1"/>
  <c r="T173" i="209"/>
  <c r="M173" i="209"/>
  <c r="N173" i="209" s="1"/>
  <c r="T172" i="209"/>
  <c r="M172" i="209"/>
  <c r="N172" i="209" s="1"/>
  <c r="T171" i="209"/>
  <c r="M171" i="209"/>
  <c r="N171" i="209" s="1"/>
  <c r="T170" i="209"/>
  <c r="M170" i="209"/>
  <c r="N170" i="209" s="1"/>
  <c r="T169" i="209"/>
  <c r="M169" i="209"/>
  <c r="N169" i="209" s="1"/>
  <c r="T168" i="209"/>
  <c r="M168" i="209"/>
  <c r="N168" i="209" s="1"/>
  <c r="M167" i="209"/>
  <c r="E167" i="209"/>
  <c r="J167" i="209" s="1"/>
  <c r="M166" i="209"/>
  <c r="J166" i="209"/>
  <c r="M165" i="209"/>
  <c r="E165" i="209"/>
  <c r="J165" i="209" s="1"/>
  <c r="M164" i="209"/>
  <c r="J164" i="209"/>
  <c r="M163" i="209"/>
  <c r="J163" i="209"/>
  <c r="M162" i="209"/>
  <c r="J162" i="209"/>
  <c r="M161" i="209"/>
  <c r="E161" i="209"/>
  <c r="J161" i="209" s="1"/>
  <c r="M160" i="209"/>
  <c r="E160" i="209"/>
  <c r="J160" i="209" s="1"/>
  <c r="M159" i="209"/>
  <c r="E159" i="209"/>
  <c r="J159" i="209" s="1"/>
  <c r="M158" i="209"/>
  <c r="J158" i="209"/>
  <c r="M157" i="209"/>
  <c r="J157" i="209"/>
  <c r="M156" i="209"/>
  <c r="J156" i="209"/>
  <c r="M155" i="209"/>
  <c r="J155" i="209"/>
  <c r="M154" i="209"/>
  <c r="E154" i="209"/>
  <c r="J154" i="209" s="1"/>
  <c r="M153" i="209"/>
  <c r="J153" i="209"/>
  <c r="M152" i="209"/>
  <c r="J152" i="209"/>
  <c r="M151" i="209"/>
  <c r="E151" i="209"/>
  <c r="J151" i="209" s="1"/>
  <c r="M150" i="209"/>
  <c r="J150" i="209"/>
  <c r="M149" i="209"/>
  <c r="E149" i="209"/>
  <c r="J149" i="209" s="1"/>
  <c r="M148" i="209"/>
  <c r="E148" i="209"/>
  <c r="J148" i="209" s="1"/>
  <c r="M147" i="209"/>
  <c r="J147" i="209"/>
  <c r="M146" i="209"/>
  <c r="J146" i="209"/>
  <c r="M145" i="209"/>
  <c r="E145" i="209"/>
  <c r="J145" i="209" s="1"/>
  <c r="M144" i="209"/>
  <c r="E144" i="209"/>
  <c r="J144" i="209" s="1"/>
  <c r="M143" i="209"/>
  <c r="E143" i="209"/>
  <c r="J143" i="209" s="1"/>
  <c r="M142" i="209"/>
  <c r="J142" i="209"/>
  <c r="M141" i="209"/>
  <c r="E141" i="209"/>
  <c r="J141" i="209" s="1"/>
  <c r="M140" i="209"/>
  <c r="E140" i="209"/>
  <c r="J140" i="209" s="1"/>
  <c r="M139" i="209"/>
  <c r="E139" i="209"/>
  <c r="J139" i="209" s="1"/>
  <c r="M138" i="209"/>
  <c r="E138" i="209"/>
  <c r="J138" i="209" s="1"/>
  <c r="M137" i="209"/>
  <c r="E137" i="209"/>
  <c r="J137" i="209" s="1"/>
  <c r="M136" i="209"/>
  <c r="E136" i="209"/>
  <c r="J136" i="209" s="1"/>
  <c r="M135" i="209"/>
  <c r="E135" i="209"/>
  <c r="J135" i="209" s="1"/>
  <c r="M134" i="209"/>
  <c r="E134" i="209"/>
  <c r="J134" i="209" s="1"/>
  <c r="M133" i="209"/>
  <c r="E133" i="209"/>
  <c r="J133" i="209" s="1"/>
  <c r="M132" i="209"/>
  <c r="E132" i="209"/>
  <c r="J132" i="209" s="1"/>
  <c r="M131" i="209"/>
  <c r="E131" i="209"/>
  <c r="J131" i="209" s="1"/>
  <c r="M130" i="209"/>
  <c r="E130" i="209"/>
  <c r="J130" i="209" s="1"/>
  <c r="M129" i="209"/>
  <c r="J129" i="209"/>
  <c r="M128" i="209"/>
  <c r="E128" i="209"/>
  <c r="J128" i="209" s="1"/>
  <c r="M127" i="209"/>
  <c r="E127" i="209"/>
  <c r="J127" i="209" s="1"/>
  <c r="M126" i="209"/>
  <c r="E126" i="209"/>
  <c r="J126" i="209" s="1"/>
  <c r="M125" i="209"/>
  <c r="E125" i="209"/>
  <c r="J125" i="209" s="1"/>
  <c r="M124" i="209"/>
  <c r="E124" i="209"/>
  <c r="J124" i="209" s="1"/>
  <c r="M123" i="209"/>
  <c r="E123" i="209"/>
  <c r="J123" i="209" s="1"/>
  <c r="M122" i="209"/>
  <c r="E122" i="209"/>
  <c r="J122" i="209" s="1"/>
  <c r="M121" i="209"/>
  <c r="E121" i="209"/>
  <c r="J121" i="209" s="1"/>
  <c r="M120" i="209"/>
  <c r="E120" i="209"/>
  <c r="J120" i="209" s="1"/>
  <c r="M119" i="209"/>
  <c r="E119" i="209"/>
  <c r="J119" i="209" s="1"/>
  <c r="N119" i="209" s="1"/>
  <c r="M118" i="209"/>
  <c r="E118" i="209"/>
  <c r="J118" i="209" s="1"/>
  <c r="M117" i="209"/>
  <c r="E117" i="209"/>
  <c r="J117" i="209" s="1"/>
  <c r="M116" i="209"/>
  <c r="E116" i="209"/>
  <c r="J116" i="209" s="1"/>
  <c r="M115" i="209"/>
  <c r="E115" i="209"/>
  <c r="J115" i="209" s="1"/>
  <c r="M114" i="209"/>
  <c r="E114" i="209"/>
  <c r="J114" i="209" s="1"/>
  <c r="M113" i="209"/>
  <c r="E113" i="209"/>
  <c r="J113" i="209" s="1"/>
  <c r="M112" i="209"/>
  <c r="E112" i="209"/>
  <c r="J112" i="209" s="1"/>
  <c r="M111" i="209"/>
  <c r="J111" i="209"/>
  <c r="M110" i="209"/>
  <c r="E110" i="209"/>
  <c r="J110" i="209" s="1"/>
  <c r="M109" i="209"/>
  <c r="E109" i="209"/>
  <c r="J109" i="209" s="1"/>
  <c r="M108" i="209"/>
  <c r="E108" i="209"/>
  <c r="J108" i="209" s="1"/>
  <c r="M107" i="209"/>
  <c r="E107" i="209"/>
  <c r="J107" i="209" s="1"/>
  <c r="M106" i="209"/>
  <c r="E106" i="209"/>
  <c r="J106" i="209" s="1"/>
  <c r="M105" i="209"/>
  <c r="E105" i="209"/>
  <c r="J105" i="209" s="1"/>
  <c r="M104" i="209"/>
  <c r="E104" i="209"/>
  <c r="J104" i="209" s="1"/>
  <c r="M103" i="209"/>
  <c r="E103" i="209"/>
  <c r="J103" i="209" s="1"/>
  <c r="M102" i="209"/>
  <c r="E102" i="209"/>
  <c r="J102" i="209" s="1"/>
  <c r="M101" i="209"/>
  <c r="J101" i="209"/>
  <c r="M100" i="209"/>
  <c r="E100" i="209"/>
  <c r="J100" i="209" s="1"/>
  <c r="M99" i="209"/>
  <c r="E99" i="209"/>
  <c r="J99" i="209" s="1"/>
  <c r="M98" i="209"/>
  <c r="E98" i="209"/>
  <c r="J98" i="209" s="1"/>
  <c r="M97" i="209"/>
  <c r="E97" i="209"/>
  <c r="J97" i="209" s="1"/>
  <c r="M96" i="209"/>
  <c r="E96" i="209"/>
  <c r="J96" i="209" s="1"/>
  <c r="M95" i="209"/>
  <c r="E95" i="209"/>
  <c r="J95" i="209" s="1"/>
  <c r="M94" i="209"/>
  <c r="E94" i="209"/>
  <c r="J94" i="209" s="1"/>
  <c r="M93" i="209"/>
  <c r="E93" i="209"/>
  <c r="J93" i="209" s="1"/>
  <c r="M92" i="209"/>
  <c r="E92" i="209"/>
  <c r="J92" i="209" s="1"/>
  <c r="M91" i="209"/>
  <c r="E91" i="209"/>
  <c r="J91" i="209" s="1"/>
  <c r="M90" i="209"/>
  <c r="E90" i="209"/>
  <c r="J90" i="209" s="1"/>
  <c r="M89" i="209"/>
  <c r="E89" i="209"/>
  <c r="J89" i="209" s="1"/>
  <c r="M88" i="209"/>
  <c r="E88" i="209"/>
  <c r="J88" i="209" s="1"/>
  <c r="M87" i="209"/>
  <c r="E87" i="209"/>
  <c r="J87" i="209" s="1"/>
  <c r="M86" i="209"/>
  <c r="E86" i="209"/>
  <c r="J86" i="209" s="1"/>
  <c r="M85" i="209"/>
  <c r="N85" i="209" s="1"/>
  <c r="M84" i="209"/>
  <c r="E84" i="209"/>
  <c r="J84" i="209" s="1"/>
  <c r="M83" i="209"/>
  <c r="E83" i="209"/>
  <c r="J83" i="209" s="1"/>
  <c r="M82" i="209"/>
  <c r="E82" i="209"/>
  <c r="J82" i="209" s="1"/>
  <c r="M81" i="209"/>
  <c r="E81" i="209"/>
  <c r="J81" i="209" s="1"/>
  <c r="M80" i="209"/>
  <c r="E80" i="209"/>
  <c r="J80" i="209" s="1"/>
  <c r="M79" i="209"/>
  <c r="E79" i="209"/>
  <c r="J79" i="209" s="1"/>
  <c r="M78" i="209"/>
  <c r="E78" i="209"/>
  <c r="J78" i="209" s="1"/>
  <c r="M77" i="209"/>
  <c r="E77" i="209"/>
  <c r="J77" i="209" s="1"/>
  <c r="M76" i="209"/>
  <c r="E76" i="209"/>
  <c r="J76" i="209" s="1"/>
  <c r="M75" i="209"/>
  <c r="E75" i="209"/>
  <c r="J75" i="209" s="1"/>
  <c r="M74" i="209"/>
  <c r="E74" i="209"/>
  <c r="J74" i="209" s="1"/>
  <c r="M73" i="209"/>
  <c r="E73" i="209"/>
  <c r="J73" i="209" s="1"/>
  <c r="M72" i="209"/>
  <c r="E72" i="209"/>
  <c r="J72" i="209" s="1"/>
  <c r="M71" i="209"/>
  <c r="E71" i="209"/>
  <c r="J71" i="209" s="1"/>
  <c r="M70" i="209"/>
  <c r="E70" i="209"/>
  <c r="J70" i="209" s="1"/>
  <c r="M69" i="209"/>
  <c r="E69" i="209"/>
  <c r="J69" i="209" s="1"/>
  <c r="M68" i="209"/>
  <c r="E68" i="209"/>
  <c r="J68" i="209" s="1"/>
  <c r="M67" i="209"/>
  <c r="E67" i="209"/>
  <c r="J67" i="209" s="1"/>
  <c r="M66" i="209"/>
  <c r="E66" i="209"/>
  <c r="J66" i="209" s="1"/>
  <c r="M65" i="209"/>
  <c r="E65" i="209"/>
  <c r="J65" i="209" s="1"/>
  <c r="M64" i="209"/>
  <c r="J64" i="209"/>
  <c r="M63" i="209"/>
  <c r="E63" i="209"/>
  <c r="J63" i="209" s="1"/>
  <c r="M62" i="209"/>
  <c r="E62" i="209"/>
  <c r="J62" i="209" s="1"/>
  <c r="M61" i="209"/>
  <c r="E61" i="209"/>
  <c r="J61" i="209" s="1"/>
  <c r="M60" i="209"/>
  <c r="E60" i="209"/>
  <c r="J60" i="209" s="1"/>
  <c r="M59" i="209"/>
  <c r="E59" i="209"/>
  <c r="J59" i="209" s="1"/>
  <c r="M58" i="209"/>
  <c r="E58" i="209"/>
  <c r="J58" i="209" s="1"/>
  <c r="M57" i="209"/>
  <c r="E57" i="209"/>
  <c r="J57" i="209" s="1"/>
  <c r="M56" i="209"/>
  <c r="E56" i="209"/>
  <c r="J56" i="209" s="1"/>
  <c r="M55" i="209"/>
  <c r="E55" i="209"/>
  <c r="J55" i="209" s="1"/>
  <c r="M54" i="209"/>
  <c r="E54" i="209"/>
  <c r="J54" i="209" s="1"/>
  <c r="M53" i="209"/>
  <c r="E53" i="209"/>
  <c r="J53" i="209" s="1"/>
  <c r="M52" i="209"/>
  <c r="E52" i="209"/>
  <c r="J52" i="209" s="1"/>
  <c r="M51" i="209"/>
  <c r="E51" i="209"/>
  <c r="J51" i="209" s="1"/>
  <c r="M50" i="209"/>
  <c r="E50" i="209"/>
  <c r="J50" i="209" s="1"/>
  <c r="M49" i="209"/>
  <c r="E49" i="209"/>
  <c r="J49" i="209" s="1"/>
  <c r="M48" i="209"/>
  <c r="E48" i="209"/>
  <c r="J48" i="209" s="1"/>
  <c r="M47" i="209"/>
  <c r="E47" i="209"/>
  <c r="J47" i="209" s="1"/>
  <c r="M46" i="209"/>
  <c r="E46" i="209"/>
  <c r="J46" i="209" s="1"/>
  <c r="M45" i="209"/>
  <c r="E45" i="209"/>
  <c r="J45" i="209" s="1"/>
  <c r="M44" i="209"/>
  <c r="E44" i="209"/>
  <c r="J44" i="209" s="1"/>
  <c r="M43" i="209"/>
  <c r="E43" i="209"/>
  <c r="J43" i="209" s="1"/>
  <c r="M42" i="209"/>
  <c r="E42" i="209"/>
  <c r="J42" i="209" s="1"/>
  <c r="M41" i="209"/>
  <c r="E41" i="209"/>
  <c r="J41" i="209" s="1"/>
  <c r="M40" i="209"/>
  <c r="J40" i="209"/>
  <c r="M39" i="209"/>
  <c r="E39" i="209"/>
  <c r="J39" i="209" s="1"/>
  <c r="M38" i="209"/>
  <c r="E38" i="209"/>
  <c r="J38" i="209" s="1"/>
  <c r="M37" i="209"/>
  <c r="E37" i="209"/>
  <c r="J37" i="209" s="1"/>
  <c r="M36" i="209"/>
  <c r="E36" i="209"/>
  <c r="J36" i="209" s="1"/>
  <c r="N36" i="209" s="1"/>
  <c r="M35" i="209"/>
  <c r="E35" i="209"/>
  <c r="J35" i="209" s="1"/>
  <c r="M34" i="209"/>
  <c r="E34" i="209"/>
  <c r="J34" i="209" s="1"/>
  <c r="N34" i="209" s="1"/>
  <c r="M33" i="209"/>
  <c r="E33" i="209"/>
  <c r="J33" i="209" s="1"/>
  <c r="M32" i="209"/>
  <c r="E32" i="209"/>
  <c r="J32" i="209" s="1"/>
  <c r="M31" i="209"/>
  <c r="E31" i="209"/>
  <c r="J31" i="209" s="1"/>
  <c r="M30" i="209"/>
  <c r="E30" i="209"/>
  <c r="J30" i="209" s="1"/>
  <c r="M29" i="209"/>
  <c r="E29" i="209"/>
  <c r="J29" i="209" s="1"/>
  <c r="M28" i="209"/>
  <c r="E28" i="209"/>
  <c r="J28" i="209" s="1"/>
  <c r="N28" i="209" s="1"/>
  <c r="M27" i="209"/>
  <c r="E27" i="209"/>
  <c r="J27" i="209" s="1"/>
  <c r="M26" i="209"/>
  <c r="E26" i="209"/>
  <c r="J26" i="209" s="1"/>
  <c r="N26" i="209" s="1"/>
  <c r="M25" i="209"/>
  <c r="E25" i="209"/>
  <c r="J25" i="209" s="1"/>
  <c r="E24" i="209"/>
  <c r="J24" i="209" s="1"/>
  <c r="E23" i="209"/>
  <c r="J23" i="209" s="1"/>
  <c r="M22" i="209"/>
  <c r="E22" i="209"/>
  <c r="J22" i="209" s="1"/>
  <c r="M21" i="209"/>
  <c r="E21" i="209"/>
  <c r="J21" i="209" s="1"/>
  <c r="M20" i="209"/>
  <c r="E20" i="209"/>
  <c r="J20" i="209" s="1"/>
  <c r="M19" i="209"/>
  <c r="E19" i="209"/>
  <c r="J19" i="209" s="1"/>
  <c r="M18" i="209"/>
  <c r="E18" i="209"/>
  <c r="J18" i="209" s="1"/>
  <c r="M17" i="209"/>
  <c r="E17" i="209"/>
  <c r="J17" i="209" s="1"/>
  <c r="M16" i="209"/>
  <c r="E16" i="209"/>
  <c r="J16" i="209" s="1"/>
  <c r="M15" i="209"/>
  <c r="E15" i="209"/>
  <c r="J15" i="209" s="1"/>
  <c r="M14" i="209"/>
  <c r="E14" i="209"/>
  <c r="J14" i="209" s="1"/>
  <c r="M13" i="209"/>
  <c r="E13" i="209"/>
  <c r="J13" i="209" s="1"/>
  <c r="M12" i="209"/>
  <c r="E12" i="209"/>
  <c r="J12" i="209" s="1"/>
  <c r="M11" i="209"/>
  <c r="E11" i="209"/>
  <c r="J11" i="209" s="1"/>
  <c r="M10" i="209"/>
  <c r="E10" i="209"/>
  <c r="J10" i="209" s="1"/>
  <c r="M9" i="209"/>
  <c r="E9" i="209"/>
  <c r="J9" i="209" s="1"/>
  <c r="M8" i="209"/>
  <c r="E8" i="209"/>
  <c r="J8" i="209" s="1"/>
  <c r="M7" i="209"/>
  <c r="E7" i="209"/>
  <c r="J7" i="209" s="1"/>
  <c r="M6" i="209"/>
  <c r="J6" i="209"/>
  <c r="M5" i="209"/>
  <c r="E5" i="209"/>
  <c r="J5" i="209" s="1"/>
  <c r="M4" i="209"/>
  <c r="E4" i="209"/>
  <c r="J4" i="209" s="1"/>
  <c r="M3" i="209"/>
  <c r="E3" i="209"/>
  <c r="J3" i="209" s="1"/>
  <c r="N127" i="209" l="1"/>
  <c r="N157" i="209"/>
  <c r="N148" i="209"/>
  <c r="N19" i="209"/>
  <c r="N59" i="209"/>
  <c r="N66" i="209"/>
  <c r="N122" i="209"/>
  <c r="N129" i="209"/>
  <c r="N8" i="209"/>
  <c r="N74" i="209"/>
  <c r="N115" i="209"/>
  <c r="N118" i="209"/>
  <c r="N10" i="209"/>
  <c r="N12" i="209"/>
  <c r="N14" i="209"/>
  <c r="N18" i="209"/>
  <c r="N111" i="209"/>
  <c r="N114" i="209"/>
  <c r="N154" i="209"/>
  <c r="N161" i="209"/>
  <c r="N167" i="209"/>
  <c r="N43" i="209"/>
  <c r="N50" i="209"/>
  <c r="N52" i="209"/>
  <c r="N54" i="209"/>
  <c r="N56" i="209"/>
  <c r="N82" i="209"/>
  <c r="N96" i="209"/>
  <c r="N98" i="209"/>
  <c r="N100" i="209"/>
  <c r="N123" i="209"/>
  <c r="N126" i="209"/>
  <c r="N131" i="209"/>
  <c r="N133" i="209"/>
  <c r="N135" i="209"/>
  <c r="N137" i="209"/>
  <c r="N139" i="209"/>
  <c r="N150" i="209"/>
  <c r="N163" i="209"/>
  <c r="N9" i="209"/>
  <c r="N20" i="209"/>
  <c r="N51" i="209"/>
  <c r="N68" i="209"/>
  <c r="N76" i="209"/>
  <c r="N84" i="209"/>
  <c r="N110" i="209"/>
  <c r="N113" i="209"/>
  <c r="N117" i="209"/>
  <c r="N121" i="209"/>
  <c r="N125" i="209"/>
  <c r="N149" i="209"/>
  <c r="N153" i="209"/>
  <c r="N155" i="209"/>
  <c r="N160" i="209"/>
  <c r="N164" i="209"/>
  <c r="N13" i="209"/>
  <c r="N22" i="209"/>
  <c r="N25" i="209"/>
  <c r="N27" i="209"/>
  <c r="N37" i="209"/>
  <c r="N39" i="209"/>
  <c r="N41" i="209"/>
  <c r="N44" i="209"/>
  <c r="N46" i="209"/>
  <c r="N55" i="209"/>
  <c r="N57" i="209"/>
  <c r="N60" i="209"/>
  <c r="N63" i="209"/>
  <c r="N70" i="209"/>
  <c r="N78" i="209"/>
  <c r="N87" i="209"/>
  <c r="N89" i="209"/>
  <c r="N91" i="209"/>
  <c r="N93" i="209"/>
  <c r="N95" i="209"/>
  <c r="N97" i="209"/>
  <c r="N99" i="209"/>
  <c r="N101" i="209"/>
  <c r="N103" i="209"/>
  <c r="N112" i="209"/>
  <c r="N116" i="209"/>
  <c r="N120" i="209"/>
  <c r="N124" i="209"/>
  <c r="N128" i="209"/>
  <c r="N130" i="209"/>
  <c r="N132" i="209"/>
  <c r="N134" i="209"/>
  <c r="N136" i="209"/>
  <c r="N138" i="209"/>
  <c r="N140" i="209"/>
  <c r="N142" i="209"/>
  <c r="N144" i="209"/>
  <c r="N5" i="209"/>
  <c r="N7" i="209"/>
  <c r="N15" i="209"/>
  <c r="N17" i="209"/>
  <c r="N30" i="209"/>
  <c r="N32" i="209"/>
  <c r="N48" i="209"/>
  <c r="N58" i="209"/>
  <c r="N61" i="209"/>
  <c r="N72" i="209"/>
  <c r="N4" i="209"/>
  <c r="N6" i="209"/>
  <c r="N11" i="209"/>
  <c r="N16" i="209"/>
  <c r="N33" i="209"/>
  <c r="N35" i="209"/>
  <c r="N42" i="209"/>
  <c r="N47" i="209"/>
  <c r="N49" i="209"/>
  <c r="N62" i="209"/>
  <c r="N80" i="209"/>
  <c r="N152" i="209"/>
  <c r="N21" i="209"/>
  <c r="N29" i="209"/>
  <c r="N31" i="209"/>
  <c r="N38" i="209"/>
  <c r="N40" i="209"/>
  <c r="N45" i="209"/>
  <c r="N53" i="209"/>
  <c r="N86" i="209"/>
  <c r="N88" i="209"/>
  <c r="N90" i="209"/>
  <c r="N92" i="209"/>
  <c r="N94" i="209"/>
  <c r="N102" i="209"/>
  <c r="N104" i="209"/>
  <c r="N106" i="209"/>
  <c r="N108" i="209"/>
  <c r="N143" i="209"/>
  <c r="N145" i="209"/>
  <c r="N147" i="209"/>
  <c r="N159" i="209"/>
  <c r="N162" i="209"/>
  <c r="N165" i="209"/>
  <c r="N105" i="209"/>
  <c r="N107" i="209"/>
  <c r="N109" i="209"/>
  <c r="N146" i="209"/>
  <c r="N151" i="209"/>
  <c r="N156" i="209"/>
  <c r="N158" i="209"/>
  <c r="N166" i="209"/>
  <c r="N141" i="209"/>
  <c r="L23" i="209"/>
  <c r="M23" i="209" s="1"/>
  <c r="Q2" i="209" s="1"/>
  <c r="P2" i="209"/>
  <c r="N3" i="209"/>
  <c r="L24" i="209"/>
  <c r="M24" i="209" s="1"/>
  <c r="N24" i="209"/>
  <c r="N64" i="209"/>
  <c r="N67" i="209"/>
  <c r="N71" i="209"/>
  <c r="N75" i="209"/>
  <c r="N79" i="209"/>
  <c r="N83" i="209"/>
  <c r="N65" i="209"/>
  <c r="N69" i="209"/>
  <c r="N73" i="209"/>
  <c r="N77" i="209"/>
  <c r="N81" i="209"/>
  <c r="N23" i="209" l="1"/>
  <c r="G11" i="97" l="1"/>
  <c r="H4" i="97" l="1"/>
  <c r="F26" i="38" l="1"/>
  <c r="D1" i="38"/>
  <c r="E21" i="38" l="1"/>
  <c r="F28" i="38" l="1"/>
</calcChain>
</file>

<file path=xl/sharedStrings.xml><?xml version="1.0" encoding="utf-8"?>
<sst xmlns="http://schemas.openxmlformats.org/spreadsheetml/2006/main" count="4248" uniqueCount="1800">
  <si>
    <t>FONTE DI FINANZIAMENTO</t>
  </si>
  <si>
    <t>A1_AAGG</t>
  </si>
  <si>
    <t>RISORSE CORRENTI</t>
  </si>
  <si>
    <t>A2_RIS_ECO</t>
  </si>
  <si>
    <t>SPESE LEGALI</t>
  </si>
  <si>
    <t>A3_APP_E_FOR</t>
  </si>
  <si>
    <t>A4 _RU</t>
  </si>
  <si>
    <t>G2</t>
  </si>
  <si>
    <t>UOS G4_COM_E_MARKETING</t>
  </si>
  <si>
    <t>S1 - ACQUE_INTERNE</t>
  </si>
  <si>
    <t>S2_AGENTI_FISICI</t>
  </si>
  <si>
    <t>S4_QUALITA_ARIA</t>
  </si>
  <si>
    <t>DIP_LAB</t>
  </si>
  <si>
    <t>S3_AREA_MARE</t>
  </si>
  <si>
    <t>P2_ AREA_NOR_ORIENTALE</t>
  </si>
  <si>
    <t>P4_PARERI</t>
  </si>
  <si>
    <t>U.O.D._EMISIONI_ATMOSFERA</t>
  </si>
  <si>
    <t>Totale complessivo</t>
  </si>
  <si>
    <t>Somma di IMPORTO 2025</t>
  </si>
  <si>
    <t>T2 RICERCA &amp; INNOVAZIONE</t>
  </si>
  <si>
    <t>Totale</t>
  </si>
  <si>
    <t>DG</t>
  </si>
  <si>
    <t>pol giud</t>
  </si>
  <si>
    <t>AMMORT</t>
  </si>
  <si>
    <t>DIFF COMUNICAZIONE</t>
  </si>
  <si>
    <t>ITC</t>
  </si>
  <si>
    <t>C4H</t>
  </si>
  <si>
    <t>MOD. CE</t>
  </si>
  <si>
    <t>CONTO</t>
  </si>
  <si>
    <t>NOME</t>
  </si>
  <si>
    <t>SP007</t>
  </si>
  <si>
    <t>010113</t>
  </si>
  <si>
    <t>CONCESSIONI, LICENZE, MARCHI (software)</t>
  </si>
  <si>
    <t>SP010</t>
  </si>
  <si>
    <t>010116</t>
  </si>
  <si>
    <t>MANUTENZIONI STRAORD. E MIGLIORIE SU BENI DI TERZI</t>
  </si>
  <si>
    <t>010117</t>
  </si>
  <si>
    <t>ONERI PLURIENNALI ROOSEVELT</t>
  </si>
  <si>
    <t>010199</t>
  </si>
  <si>
    <t>ALTRE IMMOBILIZZAZIONI IMMATERIALI</t>
  </si>
  <si>
    <t>SP013</t>
  </si>
  <si>
    <t>010204</t>
  </si>
  <si>
    <t>FABBRICATI INDISPONIBILI STRUMENTALI</t>
  </si>
  <si>
    <t>SP014</t>
  </si>
  <si>
    <t>010219</t>
  </si>
  <si>
    <t>IMPIANTI E MACCHINARI GENERICI</t>
  </si>
  <si>
    <t>010220</t>
  </si>
  <si>
    <t>IMPIANTI E MACCHINARI SPECIFICI</t>
  </si>
  <si>
    <t>010221</t>
  </si>
  <si>
    <t>IMPIANTI E MACCHINARI</t>
  </si>
  <si>
    <t>SP015</t>
  </si>
  <si>
    <t>010222</t>
  </si>
  <si>
    <t>ATTREZZATURE SANITARIE E SCIENTIFICHE</t>
  </si>
  <si>
    <t>010223</t>
  </si>
  <si>
    <t>APPARECCHIATURE DI LABORATORIO DI ANALISI</t>
  </si>
  <si>
    <t>010224</t>
  </si>
  <si>
    <t>ATTREZZATURE</t>
  </si>
  <si>
    <t>SP016</t>
  </si>
  <si>
    <t>010225</t>
  </si>
  <si>
    <t>MOBILI E ARREDI</t>
  </si>
  <si>
    <t>SP017</t>
  </si>
  <si>
    <t>010227</t>
  </si>
  <si>
    <t>AUTOVETTURE</t>
  </si>
  <si>
    <t>010228</t>
  </si>
  <si>
    <t>AUTOMEZZI</t>
  </si>
  <si>
    <t>010229</t>
  </si>
  <si>
    <t>NATANTI</t>
  </si>
  <si>
    <t>SP018</t>
  </si>
  <si>
    <t>010231</t>
  </si>
  <si>
    <t>ALTRE IMMOBILIZZAZIONI MATERIALI</t>
  </si>
  <si>
    <t>010232</t>
  </si>
  <si>
    <t>ATTREZZATURE TECNICO ECONOMALI</t>
  </si>
  <si>
    <t>SP019</t>
  </si>
  <si>
    <t>010234</t>
  </si>
  <si>
    <t>IMMOBILIZZAZIONI MATERIALI IN CORSO E ACCONTI</t>
  </si>
  <si>
    <t>010237</t>
  </si>
  <si>
    <t>MACCHINE ELETTRONICHE D'UFFICIO</t>
  </si>
  <si>
    <t>SP041</t>
  </si>
  <si>
    <t>020199</t>
  </si>
  <si>
    <t>SCORTE SANITARIE</t>
  </si>
  <si>
    <t>SP042</t>
  </si>
  <si>
    <t>020299</t>
  </si>
  <si>
    <t>SCORTE NON SANITARIE</t>
  </si>
  <si>
    <t>SP052</t>
  </si>
  <si>
    <t>020318</t>
  </si>
  <si>
    <t>CREDITI VS. REGIONE PER CONTRIBUTI VINCOLATI</t>
  </si>
  <si>
    <t>020330</t>
  </si>
  <si>
    <t>CREDITI VS. REGIONE PER QUOTE FSN/FSR</t>
  </si>
  <si>
    <t>020321</t>
  </si>
  <si>
    <t>CREDITI VS. REGIONE</t>
  </si>
  <si>
    <t>SP049</t>
  </si>
  <si>
    <t>020336</t>
  </si>
  <si>
    <t>CREDITI VS. STATO</t>
  </si>
  <si>
    <t>020341</t>
  </si>
  <si>
    <t>CREDITI VS. COMUNI</t>
  </si>
  <si>
    <t>020343</t>
  </si>
  <si>
    <t>CREDITI VS. AZIENDE SANITARIE REGIONALI</t>
  </si>
  <si>
    <t>020344</t>
  </si>
  <si>
    <t>CREDITI VS. AGENZIE ARPA- APPA</t>
  </si>
  <si>
    <t>020345</t>
  </si>
  <si>
    <t>CREDITI VS. APAT/ISPRA</t>
  </si>
  <si>
    <t>020346</t>
  </si>
  <si>
    <t>CREDITI VS. ALTRE REGIONI E PROV. AUTONOME</t>
  </si>
  <si>
    <t>020349</t>
  </si>
  <si>
    <t>CREDITI VS. ALTRI ENTI PUBBLICI REGIONALI</t>
  </si>
  <si>
    <t>020352</t>
  </si>
  <si>
    <t>CREDITI VS. ALTRI ENTI PUBBLICI EXTRA REGIONALI</t>
  </si>
  <si>
    <t>020358</t>
  </si>
  <si>
    <t>CREDITI PER ANTICIPI A FORNITORI</t>
  </si>
  <si>
    <t>020360</t>
  </si>
  <si>
    <t>CREDITI VS. SOGGETTI PRIVATI</t>
  </si>
  <si>
    <t>020362</t>
  </si>
  <si>
    <t>CREDITI PER FATTURE DA EMETTERE</t>
  </si>
  <si>
    <t>SP056</t>
  </si>
  <si>
    <t>020370</t>
  </si>
  <si>
    <t>CREDITI PER ANTICIPI AL PERSONALE</t>
  </si>
  <si>
    <t>SP054</t>
  </si>
  <si>
    <t>020380</t>
  </si>
  <si>
    <t>CREDITI VS. ERARIO PER IRES E BOLLO VIRTUALE</t>
  </si>
  <si>
    <t>020381</t>
  </si>
  <si>
    <t>CREDITI VS. ERARIO PER ANTICIPO IVA</t>
  </si>
  <si>
    <t>020384</t>
  </si>
  <si>
    <t>CREDITI VS. ERARIO PER ECCEDENZE RITENUTE IRPEF</t>
  </si>
  <si>
    <t>020389</t>
  </si>
  <si>
    <t>ALTRI CREDITI VS. ERARIO</t>
  </si>
  <si>
    <t>020390</t>
  </si>
  <si>
    <t>CREDITI VS. ISTITUTI PREVIDENZIALI E ASSISTENZIALI</t>
  </si>
  <si>
    <t>020395</t>
  </si>
  <si>
    <t>CREDITI DIVERSI</t>
  </si>
  <si>
    <t>020396</t>
  </si>
  <si>
    <t>CREDITI PER ANTICIPI SU CONTO DI CREDITO POSTALE</t>
  </si>
  <si>
    <t>020397</t>
  </si>
  <si>
    <t>CREDITI PER ANTICIPI SU PROGETTI/CONVENZIONI</t>
  </si>
  <si>
    <t>SP070</t>
  </si>
  <si>
    <t>020401</t>
  </si>
  <si>
    <t>CASSA ECONOMALE DELLA DIREZIONE CENTRALE</t>
  </si>
  <si>
    <t>SP068</t>
  </si>
  <si>
    <t>020402</t>
  </si>
  <si>
    <t>CONTO CORRENTE ISTITUTO CASSIERE</t>
  </si>
  <si>
    <t>020409</t>
  </si>
  <si>
    <t>CONTO CORRENTE SANZIONI REATI AMBIENTALI EX L.68/2015</t>
  </si>
  <si>
    <t>020420</t>
  </si>
  <si>
    <t>CASSA ECONOMALE DEL DAP DI AGRIGENTO</t>
  </si>
  <si>
    <t>020421</t>
  </si>
  <si>
    <t>CASSA ECONOMALE DEL DAP DI CALTANISSETTA</t>
  </si>
  <si>
    <t>020422</t>
  </si>
  <si>
    <t>CASSA ECONOMALE DEL DAP DI CATANIA</t>
  </si>
  <si>
    <t>020423</t>
  </si>
  <si>
    <t>CASSA ECONOMALE DEL DAP DI ENNA</t>
  </si>
  <si>
    <t>020424</t>
  </si>
  <si>
    <t>CASSA ECONOMALE DEL DAP DI MESSINA</t>
  </si>
  <si>
    <t>020425</t>
  </si>
  <si>
    <t>CASSA ECONOMALE DEL DAP DI PALERMO</t>
  </si>
  <si>
    <t>020426</t>
  </si>
  <si>
    <t>CASSA ECONOMALE DEL DAP DI RAGUSA</t>
  </si>
  <si>
    <t>020427</t>
  </si>
  <si>
    <t>CASSA ECONOMALE DEL DAP DI SIRACUSA</t>
  </si>
  <si>
    <t>020428</t>
  </si>
  <si>
    <t>CASSA ECONOMALE DEL DAP DI TRAPANI</t>
  </si>
  <si>
    <t>020430</t>
  </si>
  <si>
    <t>Cassa Economale - ST3</t>
  </si>
  <si>
    <t>020437</t>
  </si>
  <si>
    <t>Cassa gestione contanti di PA</t>
  </si>
  <si>
    <t>020439</t>
  </si>
  <si>
    <t>Cassa gestione contanti di SR</t>
  </si>
  <si>
    <t>SP073</t>
  </si>
  <si>
    <t>030201</t>
  </si>
  <si>
    <t>RISCONTI ATTIVI</t>
  </si>
  <si>
    <t>020398</t>
  </si>
  <si>
    <t>CREDITI PER CAUZIONI A GARANZIA DI TERZI</t>
  </si>
  <si>
    <t>050104</t>
  </si>
  <si>
    <t>F.DO AMM.TO FABBRICATI INDISPONIBILI STRUMENTALI</t>
  </si>
  <si>
    <t>050113</t>
  </si>
  <si>
    <t>F.DO AMM.TO IMPIANTI E MACCHINARI GENERICI</t>
  </si>
  <si>
    <t>050114</t>
  </si>
  <si>
    <t>F.DO AMM.TO IMPIANTI E MACCHINARI SPECIFICI</t>
  </si>
  <si>
    <t>050115</t>
  </si>
  <si>
    <t>F.DO AMM.TO IMPIANTI E MACCHINARI</t>
  </si>
  <si>
    <t>050116</t>
  </si>
  <si>
    <t>F.DO AMM.TO ATTREZZATURE SANITARIE E SCIENTIFICHE</t>
  </si>
  <si>
    <t>050117</t>
  </si>
  <si>
    <t>F.DO AMM.TO APPARECCHIATURE DI LABORATORIO ANALISI</t>
  </si>
  <si>
    <t>050118</t>
  </si>
  <si>
    <t>F.DO AMM.TO ATTREZZATURE</t>
  </si>
  <si>
    <t>050119</t>
  </si>
  <si>
    <t>F.DO AMM.TO MOBILI E ARREDI</t>
  </si>
  <si>
    <t>050121</t>
  </si>
  <si>
    <t>F.DO AMM.TO AUTOVETTURE</t>
  </si>
  <si>
    <t>050122</t>
  </si>
  <si>
    <t>F.DO AMM.TO AUTOMEZZI</t>
  </si>
  <si>
    <t>050123</t>
  </si>
  <si>
    <t>F.DO AMM.TO NATANTI</t>
  </si>
  <si>
    <t>050125</t>
  </si>
  <si>
    <t>F.DO AMM.TO ALTRE IMMOBILIZZAZIONI MATERIALI</t>
  </si>
  <si>
    <t>050128</t>
  </si>
  <si>
    <t>F.DO AMM.TO MACCHINE D'UFFICIO ELETTRONICHE</t>
  </si>
  <si>
    <t>050132</t>
  </si>
  <si>
    <t>F.DO AMM.TO ATTREZZATURE TECNICO ECONOMALI</t>
  </si>
  <si>
    <t>SP076</t>
  </si>
  <si>
    <t>060107</t>
  </si>
  <si>
    <t>FONDO DI DOTAZIONE</t>
  </si>
  <si>
    <t>SP083</t>
  </si>
  <si>
    <t>060205</t>
  </si>
  <si>
    <t>RISERVE DISPONIB."INVESTIMENTI" LR 2/02 ART.29 a)</t>
  </si>
  <si>
    <t>060206</t>
  </si>
  <si>
    <t>RISERVE DISPONIB."ESERCIZIO" LR 2/02 ART.29 b)</t>
  </si>
  <si>
    <t>060301</t>
  </si>
  <si>
    <t>UTILE (PERDITA) D'ESERCIZIO PERIODI PRECEDENTI</t>
  </si>
  <si>
    <t>060320</t>
  </si>
  <si>
    <t>UTILE (PERDITA) DELL'ESERCIZIO PRECEDENTE</t>
  </si>
  <si>
    <t>SP084</t>
  </si>
  <si>
    <t>060321</t>
  </si>
  <si>
    <t>UTILE (PERDITA) DELL'ESERCIZIO</t>
  </si>
  <si>
    <t>SP091</t>
  </si>
  <si>
    <t>070107</t>
  </si>
  <si>
    <t>FONDO RISCHI SU LITI, ARBITRAGGI E RISARCIMENTI</t>
  </si>
  <si>
    <t>070203</t>
  </si>
  <si>
    <t>FONDO RETRIBUZIONE DI RISULTATO ORGANI DI DIREZION</t>
  </si>
  <si>
    <t>070213</t>
  </si>
  <si>
    <t>FONDO INCENTIVI EX ART 113 DLGS 50/2016</t>
  </si>
  <si>
    <t>070215</t>
  </si>
  <si>
    <t>FONDO RINNOVO CONTRATTUALI COMPARTO(COMP.E ONERI)</t>
  </si>
  <si>
    <t>070216</t>
  </si>
  <si>
    <t>FONDO RETRIB. VAR. E ACC. E RIMB. ENTI PER COMAND</t>
  </si>
  <si>
    <t>070217</t>
  </si>
  <si>
    <t>FONDO ONERI DIFFERITI PER ATTIVITA' LIBERO PROFESS</t>
  </si>
  <si>
    <t>070218</t>
  </si>
  <si>
    <t>Fondo Acc.to Personale Area Comparto (art 80,81 CCNL 2016/18)</t>
  </si>
  <si>
    <t>070219</t>
  </si>
  <si>
    <t>Fondo Acc.to Personale Area Dirigenza (art. 8,9 e 10 CCNL dirgenza SPTA 2008/09)</t>
  </si>
  <si>
    <t>070220</t>
  </si>
  <si>
    <t>ALTRI FONDI ONERI SOCIALI E IRAP SU FONDI CONTRATTUALI COMPARTO</t>
  </si>
  <si>
    <t>070221</t>
  </si>
  <si>
    <t>ALTRI FONDI</t>
  </si>
  <si>
    <t>070222</t>
  </si>
  <si>
    <t>ALTRI FONDI ONERI SOCIALI E IRAP SU FONDI CONTRATTUALI DIRIGENZA</t>
  </si>
  <si>
    <t>070223</t>
  </si>
  <si>
    <t xml:space="preserve">FONDI PER RINNOVI CONTRATTUALI COMPARTO </t>
  </si>
  <si>
    <t>070224</t>
  </si>
  <si>
    <t xml:space="preserve">FONDI PER RINNOVI CONTRATTUALI DIRIGENZA  </t>
  </si>
  <si>
    <t>SP101</t>
  </si>
  <si>
    <t>090105</t>
  </si>
  <si>
    <t>DEBITI PER ANTICIPI DA CLIENTI</t>
  </si>
  <si>
    <t>090106</t>
  </si>
  <si>
    <t>DEBITI VERSO ALTRI ENTI PUBBLICI REGIONALI</t>
  </si>
  <si>
    <t>SP105</t>
  </si>
  <si>
    <t>090107</t>
  </si>
  <si>
    <t>DEBITI VS. REGIONE</t>
  </si>
  <si>
    <t>090110</t>
  </si>
  <si>
    <t>DEBITI VS. COMUNI</t>
  </si>
  <si>
    <t>090111</t>
  </si>
  <si>
    <t>DEBITI VS. STATO</t>
  </si>
  <si>
    <t>090113</t>
  </si>
  <si>
    <t>DEBITI VS. AZIENDE SANITARIE REGIONALI</t>
  </si>
  <si>
    <t>090115</t>
  </si>
  <si>
    <t>DEBITI VS. AGENZIE ARPA-APPA</t>
  </si>
  <si>
    <t>090117</t>
  </si>
  <si>
    <t>DEBITI VS. ENTI PUBBLICI EXTRA REGIONE</t>
  </si>
  <si>
    <t>090119</t>
  </si>
  <si>
    <t>DEBITI VS. FORNITORI</t>
  </si>
  <si>
    <t>090130</t>
  </si>
  <si>
    <t>DEBITI PER ANTICIPI SU PROGETTI/CONVENZIONI</t>
  </si>
  <si>
    <t>090152</t>
  </si>
  <si>
    <t>DEBITI PER FATTURE DA RICEVERE</t>
  </si>
  <si>
    <t>SP109</t>
  </si>
  <si>
    <t>090157</t>
  </si>
  <si>
    <t>DEBITI PER SANZIONI DA CORRISPONDERE EX L. 68/2015</t>
  </si>
  <si>
    <t>090201</t>
  </si>
  <si>
    <t>DEBITI VS. PERSONALE</t>
  </si>
  <si>
    <t>090202</t>
  </si>
  <si>
    <t>DEBITI VS. COLLABORATORI</t>
  </si>
  <si>
    <t>SP108</t>
  </si>
  <si>
    <t>090301</t>
  </si>
  <si>
    <t>DEBITI VS. INPS</t>
  </si>
  <si>
    <t>090303</t>
  </si>
  <si>
    <t>DEBITI VS. INAIL</t>
  </si>
  <si>
    <t>090304</t>
  </si>
  <si>
    <t>DEBITI VS. INPDAP</t>
  </si>
  <si>
    <t>090311</t>
  </si>
  <si>
    <t>DEBITI VS. SERVIZIO QUIESCENZA REGIONE SICILIANA</t>
  </si>
  <si>
    <t>090313</t>
  </si>
  <si>
    <t>DEBITI VS. ALTRI ISTITUTI DI PREVIDENZA E ASSISTEN</t>
  </si>
  <si>
    <t>090315</t>
  </si>
  <si>
    <t>DEBITI VS. ONAOSI</t>
  </si>
  <si>
    <t>SP107</t>
  </si>
  <si>
    <t>090406</t>
  </si>
  <si>
    <t>ALTRI DEBITI VS. ERARIO</t>
  </si>
  <si>
    <t>090407</t>
  </si>
  <si>
    <t>DEBITI VS. ERARIO PER IRES</t>
  </si>
  <si>
    <t>090408</t>
  </si>
  <si>
    <t>DEBITI VS. ERARIO PER IRAP</t>
  </si>
  <si>
    <t>090410</t>
  </si>
  <si>
    <t>DEBITI VS. ERARIO PER IVA SU VENDITE</t>
  </si>
  <si>
    <t>090412</t>
  </si>
  <si>
    <t>ERARIO C/IVA</t>
  </si>
  <si>
    <t>090413</t>
  </si>
  <si>
    <t>ERARIO C/IRPEF</t>
  </si>
  <si>
    <t>090420</t>
  </si>
  <si>
    <t>IVA A DEBITO SPLIT PAYMENT</t>
  </si>
  <si>
    <t>090499</t>
  </si>
  <si>
    <t>RITENUTE IRPEF C/TRANSITORIO</t>
  </si>
  <si>
    <t>090513</t>
  </si>
  <si>
    <t>DEBITI VS. COLLEGIO DEI REVISORI</t>
  </si>
  <si>
    <t>090514</t>
  </si>
  <si>
    <t>DEBITI VS. COMPONENTI NUCLEO DI VALUTAZIONE</t>
  </si>
  <si>
    <t>090519</t>
  </si>
  <si>
    <t>DEBITI VS. ORGANIZZAZIONI SINDACALI</t>
  </si>
  <si>
    <t>090522</t>
  </si>
  <si>
    <t>DEBITI VS. CESSIONARI DEL QUINTO DELLO STIPENDIO</t>
  </si>
  <si>
    <t>090525</t>
  </si>
  <si>
    <t>DEBITI VS. TERZI PER PIGNORAMENTI PROVVISORI DA REGOLARIZZARE</t>
  </si>
  <si>
    <t>090526</t>
  </si>
  <si>
    <t>ALTRI DEBITI DIVERSI</t>
  </si>
  <si>
    <t>090580</t>
  </si>
  <si>
    <t>DEBITI VS. ECONOMI</t>
  </si>
  <si>
    <t>090590</t>
  </si>
  <si>
    <t>CAUZIONI</t>
  </si>
  <si>
    <t>090599</t>
  </si>
  <si>
    <t>DEBITI DIVERSI PER RITENUTE STIPENDIALI</t>
  </si>
  <si>
    <t>SP111</t>
  </si>
  <si>
    <t>100201</t>
  </si>
  <si>
    <t>RISCONTI PASSIVI</t>
  </si>
  <si>
    <t>100101</t>
  </si>
  <si>
    <t>RATEI PASSIVI</t>
  </si>
  <si>
    <t>110101</t>
  </si>
  <si>
    <t>FONDO SVALUTAZIONE CREDITI</t>
  </si>
  <si>
    <t>090318</t>
  </si>
  <si>
    <t>090220</t>
  </si>
  <si>
    <t>DEBITI V/S IL PERSONALE DIPENDENTE DIR SAN COMPETENZE CORRENTE</t>
  </si>
  <si>
    <t>090221</t>
  </si>
  <si>
    <t>DEBITI V/S IL PERSONALE DIPENDENTE DIR SAN FONDI CORRENTE</t>
  </si>
  <si>
    <t>090223</t>
  </si>
  <si>
    <t>DEBITI V/S IL PERSONALE DIPENDENTE DIR PTA CORRENTE</t>
  </si>
  <si>
    <t>090224</t>
  </si>
  <si>
    <t>DEBITI V/S IL PERSONALE DIPENDENTE DIR PTA FONDI CORRENTE</t>
  </si>
  <si>
    <t>090225</t>
  </si>
  <si>
    <t>ALTRI DEBITI VS. PERSONALE DIR PTA CORRENTE</t>
  </si>
  <si>
    <t>090226</t>
  </si>
  <si>
    <t>090227</t>
  </si>
  <si>
    <t>DEBITI V/S IL PERSONALE DIPENDENTE COMP FONDI CORRENTE</t>
  </si>
  <si>
    <t>090228</t>
  </si>
  <si>
    <t>DEBITI V/S IL PERSONALE DIPENDENTE CORRENTE</t>
  </si>
  <si>
    <t>100202</t>
  </si>
  <si>
    <t>RISCONTI PASSIVI PER PROGETTI</t>
  </si>
  <si>
    <t>IRAP</t>
  </si>
  <si>
    <t>IRAP Progetto CEM</t>
  </si>
  <si>
    <t>Conto</t>
  </si>
  <si>
    <t>Saldo Iniziale</t>
  </si>
  <si>
    <t>Dare</t>
  </si>
  <si>
    <t>Avere</t>
  </si>
  <si>
    <t>Saldo Finale</t>
  </si>
  <si>
    <t>010113 - CONCESSIONI, LICENZE, MARCHI (software)</t>
  </si>
  <si>
    <t>010119 - IMMOBILIZZAZIONI IMMATERIALI IN CORSO E ACCONTI</t>
  </si>
  <si>
    <t>010204 - FABBRICATI INDISPONIBILI STRUMENTALI</t>
  </si>
  <si>
    <t>010222 - ATTREZZATURE SANITARIE E SCIENTIFICHE</t>
  </si>
  <si>
    <t>010224 - ATTREZZATURE</t>
  </si>
  <si>
    <t>010229 - NATANTI</t>
  </si>
  <si>
    <t>010231 - ALTRE IMMOBILIZZAZIONI MATERIALI</t>
  </si>
  <si>
    <t>010234 - IMMOBILIZZAZIONI MATERIALI IN CORSO E ACCONTI</t>
  </si>
  <si>
    <t>010237 - MACCHINE ELETTRONICHE D'UFFICIO</t>
  </si>
  <si>
    <t>020318 - CREDITI VS. REGIONE PER CONTRIBUTI VINCOLATI</t>
  </si>
  <si>
    <t>020321 - CREDITI VS. REGIONE</t>
  </si>
  <si>
    <t>020330 - CREDITI VS. REGIONE PER QUOTE FSN/FSR</t>
  </si>
  <si>
    <t>020336 - CREDITI VS. STATO</t>
  </si>
  <si>
    <t>020341 - CREDITI VS. COMUNI</t>
  </si>
  <si>
    <t>020343 - CREDITI VS. AZIENDE SANITARIE REGIONALI</t>
  </si>
  <si>
    <t>020344 - CREDITI VS. AGENZIE ARPA- APPA</t>
  </si>
  <si>
    <t>020345 - CREDITI VS. APAT/ISPRA</t>
  </si>
  <si>
    <t>020349 - CREDITI VS. ALTRI ENTI PUBBLICI REGIONALI</t>
  </si>
  <si>
    <t>020352 - CREDITI VS. ALTRI ENTI PUBBLICI EXTRA REGIONALI</t>
  </si>
  <si>
    <t>020358 - CREDITI PER ANTICIPI A FORNITORI</t>
  </si>
  <si>
    <t>020360 - CREDITI VS. SOGGETTI PRIVATI</t>
  </si>
  <si>
    <t>020362 - CREDITI PER FATTURE DA EMETTERE</t>
  </si>
  <si>
    <t>020370 - CREDITI PER ANTICIPI AL PERSONALE</t>
  </si>
  <si>
    <t>020376 - ALTRI CREDITI VS. PERSONALE</t>
  </si>
  <si>
    <t>020380 - CREDITI VS. ERARIO PER IRES E BOLLO VIRTUALE</t>
  </si>
  <si>
    <t>020390 - CREDITI VS. ISTITUTI PREVIDENZIALI E ASSISTENZIALI</t>
  </si>
  <si>
    <t>020395 - CREDITI DIVERSI</t>
  </si>
  <si>
    <t>020397 - CREDITI PER ANTICIPI SU PROGETTI/CONVENZIONI</t>
  </si>
  <si>
    <t>020401 - CASSA ECONOMALE DELLA DIREZIONE CENTRALE</t>
  </si>
  <si>
    <t>020402 - CONTO CORRENTE ISTITUTO CASSIERE</t>
  </si>
  <si>
    <t>020409 - CONTO CORRENTE SANZIONI REATI AMBIENTALI EX L.68/2015</t>
  </si>
  <si>
    <t>020420 - CASSA ECONOMALE DEL DAP DI AGRIGENTO</t>
  </si>
  <si>
    <t>020421 - CASSA ECONOMALE DEL DAP DI CALTANISSETTA</t>
  </si>
  <si>
    <t>020422 - CASSA ECONOMALE DEL DAP DI CATANIA</t>
  </si>
  <si>
    <t>020423 - CASSA ECONOMALE DEL DAP DI ENNA</t>
  </si>
  <si>
    <t>020424 - CASSA ECONOMALE DEL DAP DI MESSINA</t>
  </si>
  <si>
    <t>020425 - CASSA ECONOMALE DEL DAP DI PALERMO</t>
  </si>
  <si>
    <t>020426 - CASSA ECONOMALE DEL DAP DI RAGUSA</t>
  </si>
  <si>
    <t>020427 - CASSA ECONOMALE DEL DAP DI SIRACUSA</t>
  </si>
  <si>
    <t>020428 - CASSA ECONOMALE DEL DAP DI TRAPANI</t>
  </si>
  <si>
    <t>020430 - Cassa Economale - ST3</t>
  </si>
  <si>
    <t>030201 - RISCONTI ATTIVI</t>
  </si>
  <si>
    <t>0000001 - B_ASSET_ACCT</t>
  </si>
  <si>
    <t>070107 - FONDO RISCHI SU LITI, ARBITRAGGI E RISARCIMENTI</t>
  </si>
  <si>
    <t>070203 - FONDO RETRIBUZIONE DI RISULTATO ORGANI DI DIREZION</t>
  </si>
  <si>
    <t>070213 - FONDO INCENTIVI EX ART 113 DLGS 50/2016</t>
  </si>
  <si>
    <t>070215 - FONDO RINNOVO CONTRATTUALI COMPARTO E DIRIGENZA (COMP.E ONERI)</t>
  </si>
  <si>
    <t>070216 - FONDO RETRIB. VAR. E ACC. E RIMB. ENTI PER COMAND</t>
  </si>
  <si>
    <t>070219 - Fondo Acc.to Personale Area Dirigenza (art. 8,9 e 10 CCNL dirgenza SPTA 2008/09)</t>
  </si>
  <si>
    <t>070220 - ALTRI FONDI ONERI SOCIALI E IRAP SU FONDI CONTRATTUALI COMPARTO</t>
  </si>
  <si>
    <t>070221 - ALTRI FONDI</t>
  </si>
  <si>
    <t>090107 - DEBITI VS. REGIONE</t>
  </si>
  <si>
    <t>090109 - DEBITI VS. PROVINCE</t>
  </si>
  <si>
    <t>090110 - DEBITI VS. COMUNI</t>
  </si>
  <si>
    <t>090111 - DEBITI VS. STATO</t>
  </si>
  <si>
    <t>090113 - DEBITI VS. AZIENDE SANITARIE REGIONALI</t>
  </si>
  <si>
    <t>090115 - DEBITI VS. AGENZIE ARPA-APPA</t>
  </si>
  <si>
    <t>090117 - DEBITI VS. ENTI PUBBLICI EXTRA REGIONE</t>
  </si>
  <si>
    <t>090119 - DEBITI VS. FORNITORI</t>
  </si>
  <si>
    <t>090130 - DEBITI PER ANTICIPI SU PROGETTI/CONVENZIONI</t>
  </si>
  <si>
    <t>090152 - DEBITI PER FATTURE DA RICEVERE</t>
  </si>
  <si>
    <t>090157 - DEBITI PER SANZIONI DA CORRISPONDERE EX L. 68/2015</t>
  </si>
  <si>
    <t>090199 - CONTO TRANSITORIO DEBITI (NON A PARTITA)</t>
  </si>
  <si>
    <t>090201 - DEBITI VS. PERSONALE</t>
  </si>
  <si>
    <t>090202 - DEBITI VS. COLLABORATORI</t>
  </si>
  <si>
    <t>090301 - DEBITI VS. INPS</t>
  </si>
  <si>
    <t>090303 - DEBITI VS. INAIL</t>
  </si>
  <si>
    <t>090304 - DEBITI VS. INPDAP</t>
  </si>
  <si>
    <t>090311 - DEBITI VS. SERVIZIO QUIESCENZA REGIONE SICILIANA</t>
  </si>
  <si>
    <t>090313 - DEBITI VS. ALTRI ISTITUTI DI PREVIDENZA E ASSISTEN</t>
  </si>
  <si>
    <t>090315 - DEBITI VS. ONAOSI</t>
  </si>
  <si>
    <t>090406 - ALTRI DEBITI VS. ERARIO</t>
  </si>
  <si>
    <t>090408 - DEBITI VS. ERARIO PER IRAP</t>
  </si>
  <si>
    <t>090410 - DEBITI VS. ERARIO PER IVA SU VENDITE</t>
  </si>
  <si>
    <t>090412 - ERARIO C/IVA</t>
  </si>
  <si>
    <t>090413 - ERARIO C/IRPEF</t>
  </si>
  <si>
    <t>090420 - IVA A DEBITO SPLIT PAYMENT</t>
  </si>
  <si>
    <t>090499 - RITENUTE IRPEF C/TRANSITORIO</t>
  </si>
  <si>
    <t>090504 - DEBITI VS. DIRETTORE GENERALE</t>
  </si>
  <si>
    <t>090513 - DEBITI VS. COLLEGIO DEI REVISORI</t>
  </si>
  <si>
    <t>090514 - DEBITI VS. COMPONENTI NUCLEO DI VALUTAZIONE</t>
  </si>
  <si>
    <t>090519 - DEBITI VS. ORGANIZZAZIONI SINDACALI</t>
  </si>
  <si>
    <t>090522 - DEBITI VS. CESSIONARI DEL QUINTO DELLO STIPENDIO</t>
  </si>
  <si>
    <t>090525 - DEBITI VS. TERZI PER PIGNORAMENTI PROVVISORI DA REGOLARIZZARE</t>
  </si>
  <si>
    <t>090526 - ALTRI DEBITI DIVERSI</t>
  </si>
  <si>
    <t>090580 - DEBITI VS. ECONOMI</t>
  </si>
  <si>
    <t>090599 - DEBITI DIVERSI PER RITENUTE STIPENDIALI</t>
  </si>
  <si>
    <t>100201 - RISCONTI PASSIVI</t>
  </si>
  <si>
    <t>999996 - Diff. Bolla-fattura</t>
  </si>
  <si>
    <t>999998 - CONTO TRANSITORIO CASSA</t>
  </si>
  <si>
    <t>999997 - CONTO TRANSITORIO BANCA</t>
  </si>
  <si>
    <t>090226 - DEBITI V/S IL PERSONALE DIPENDENTE COMP FISSE CORRENTE</t>
  </si>
  <si>
    <t xml:space="preserve">090317 - DEBITI VS. INAIL ANTE  </t>
  </si>
  <si>
    <t>090214 - DEBITI V/S IL PERSONALE DIPENDENTE DIR PTA ANTE</t>
  </si>
  <si>
    <t>090221 - DEBITI V/S IL PERSONALE DIPENDENTE DIR SAN FONDI CORRENTE</t>
  </si>
  <si>
    <t xml:space="preserve">090318 - DEBITI VS. INPDAP ANTE </t>
  </si>
  <si>
    <t>090219 - DEBITI V/S IL PERSONALE DIPENDENTE AP</t>
  </si>
  <si>
    <t xml:space="preserve">070224 - FONDI PER RINNOVI CONTRATTUALI DIRIGENZA  </t>
  </si>
  <si>
    <t>090216 - ALTRI DEBITI VS. PERSONALE DIR PTA ANTE</t>
  </si>
  <si>
    <t>090212 - DEBITI V/S IL PERSONALE DIPENDENTE DIR SAN FONDI ANTE</t>
  </si>
  <si>
    <t>090220 - DEBITI V/S IL PERSONALE DIPENDENTE DIR SAN COMPETENZE CORRENTE</t>
  </si>
  <si>
    <t>090218 - DEBITI V/S IL PERSONALE DIPENDENTE COMP FONDI ANNI PRECEDENTI</t>
  </si>
  <si>
    <t>090217 - DEBITI V/S IL PERSONALE DIPENDENTE COMP FISSE ANNI PRECEDENTI</t>
  </si>
  <si>
    <t>090215 - DEBITI V/S IL PERSONALE DIPENDENTE DIR PTA FONDI ANTE</t>
  </si>
  <si>
    <t xml:space="preserve">090319 - DEBITI VS. CPDEL ANTE </t>
  </si>
  <si>
    <t>100202 - RISCONTI PASSIVI PER PROGETTI</t>
  </si>
  <si>
    <t>090223 - DEBITI V/S IL PERSONALE DIPENDENTE DIR PTA CORRENTE</t>
  </si>
  <si>
    <t>090228 - DEBITI V/S IL PERSONALE DIPENDENTE CORRENTE</t>
  </si>
  <si>
    <t>090421 - DEBITI VS. ERARIO PER IRAP ANTE</t>
  </si>
  <si>
    <t xml:space="preserve">090316 - DEBITI VS. INPS ANTE </t>
  </si>
  <si>
    <t>090211 - DEBITI V/S IL PERSONALE DIPENDENTE DIR SAN COMPETENZE FISSE ANTE</t>
  </si>
  <si>
    <t>090227 - DEBITI V/S IL PERSONALE DIPENDENTE COMP FONDI CORRENTE</t>
  </si>
  <si>
    <t>090213 - ALTRI DEBITI VS. PERSONALE DIR SAN ANTE</t>
  </si>
  <si>
    <t>090224 - DEBITI V/S IL PERSONALE DIPENDENTE DIR PTA FONDI CORRENTE</t>
  </si>
  <si>
    <t>160116 - PRESIDI MEDICO CHIRURGICI</t>
  </si>
  <si>
    <t>160131 - PRODOTTI PER DISINFEZIONE/DISINFESTAZIONE</t>
  </si>
  <si>
    <t>160140 - DIAGNOSTICI, REAGENTI E PRODOTTI CHIMICI DA LABOR.</t>
  </si>
  <si>
    <t>160141 - MATERIALI TECNICO-SANITARI DA LABORATORIO</t>
  </si>
  <si>
    <t>160145 - GAS TECNICI PER LABORATORIO</t>
  </si>
  <si>
    <t>160203 - ABBIGLIAMENTO, DIVISE E DIP PER IL PERSONALE</t>
  </si>
  <si>
    <t>160207 - MATERIALI PER PULIZIA</t>
  </si>
  <si>
    <t>160216 - CARBURANTI E LUBRIFICANTI</t>
  </si>
  <si>
    <t>160217 - CONSUMABILI PER MACCHINE D'UFFICIO ED ELETTRONICHE</t>
  </si>
  <si>
    <t>160219 - CANCELLERIA, STAMPATI E SUPPORTI INFORMATICI</t>
  </si>
  <si>
    <t>160221 - MATERIALE DIDATTICO, AUDIOVISIVO, FOTOGRAFICO</t>
  </si>
  <si>
    <t>160222 - ALTRI PRODOTTI ECONOMALI</t>
  </si>
  <si>
    <t>160299 - ALTRI PRODOTTI NON SANITARI</t>
  </si>
  <si>
    <t>170101 - MATERIALI PER MANUTENZIONE IMMOBILI DI PROPRIETA'</t>
  </si>
  <si>
    <t>170103 - MATERIALI PER MANUT. E ACCESSORI DI MOBILI</t>
  </si>
  <si>
    <t>170104 - MATERIALI PER MANUT. E ACCESS. MACCHINE D'UFFICIO</t>
  </si>
  <si>
    <t>170107 - MATERIALI PER MANUT.E ACCESS.ATTREZZ.SCIENTIFICHE</t>
  </si>
  <si>
    <t>170108 - MATERIALI PER MANUT.E ACCESS. ATTREZZ.TECNICO ECON</t>
  </si>
  <si>
    <t>170110 - MATERIALI PER MANUT.E ACCESS. AUTOMEZZI</t>
  </si>
  <si>
    <t>170111 - MATERIALI PER MANUT.E ACCESS. IMBARCAZIONI</t>
  </si>
  <si>
    <t>170113 - ALTRI MATERIALI PER MANUTENZIONI E ACCESSORI</t>
  </si>
  <si>
    <t>181001 - ATTIVITA' DI RICERCA SCIENTIFICA DA ENTI PUBBLICI</t>
  </si>
  <si>
    <t>181002 - CONVENZIONI DIVERSE CON ENTI PUBBLICI</t>
  </si>
  <si>
    <t>181008 - ALTRE PRESTAZIONI NON SANITARIE DA PUBBLICO</t>
  </si>
  <si>
    <t>200206 - SERVIZI SANITARI DA PRIVATO EX Dlgs 81/08</t>
  </si>
  <si>
    <t>210101 - SERVIZI DI FORMAZIONE AL PERSONALE</t>
  </si>
  <si>
    <t>220104 - SERVIZI DI PULIZIA</t>
  </si>
  <si>
    <t>220107 - SERVIZI DI MENSA E BUONI PASTO</t>
  </si>
  <si>
    <t>220113 - SERVIZI DI ELABORAZIONE E TRATTAMENTO DATI</t>
  </si>
  <si>
    <t>220116 - SERVIZI DI TRASPORTO BENI E FACCHINAGGIO</t>
  </si>
  <si>
    <t>220119 - SERVIZI DI SMALTIMENTO RIFIUTI SPECIALI</t>
  </si>
  <si>
    <t>220124 - SERVIZI DI GESTIONE IMBARCAZIONI</t>
  </si>
  <si>
    <t>220129 - SERVIZI DI VIGILANZA</t>
  </si>
  <si>
    <t>220146 - SERVIZI DI AUTOLAVAGGIO</t>
  </si>
  <si>
    <t>220151 - Servizi di educazione Ambientale</t>
  </si>
  <si>
    <t>220152 - Servizi di Informazione e comunicazione Ambientale</t>
  </si>
  <si>
    <t>220198 - Altri servizi non sanitari da privato. Progetto Marine Strategy.( contrattisti con fattura)</t>
  </si>
  <si>
    <t>220199 - ALTRI SERVIZI NON SANITARI DA PRIVATO</t>
  </si>
  <si>
    <t>220201 - UTENZE TELEFONICHE DI RETE FISSA</t>
  </si>
  <si>
    <t>220202 - UTENZE TELEFONICHE DI RETE MOBILE</t>
  </si>
  <si>
    <t>220203 - UTENZE ELETTRICHE</t>
  </si>
  <si>
    <t>220204 - UTENZE ACQUEDOTTO E FOGNATURA</t>
  </si>
  <si>
    <t>220205 - UTENZE GAS</t>
  </si>
  <si>
    <t>220206 - UTENZE INTERNET</t>
  </si>
  <si>
    <t>220207 - UTENZE E CANONI DI ACCESSO BANCHE DATI</t>
  </si>
  <si>
    <t>220210 - ALTRE UTENZE E CANONI</t>
  </si>
  <si>
    <t>230101 - MANUTENZIONI EDILI FABBRICATI DI PROPRIETA'</t>
  </si>
  <si>
    <t>230102 - MANUTENZIONI EDILI FABBRICATI DI TERZI</t>
  </si>
  <si>
    <t>230107 - MANUTENZIONI IMPIANTI ELETTRICI</t>
  </si>
  <si>
    <t>230110 - MANUTENZIONI ALTRI IMPIANTI GENERICI</t>
  </si>
  <si>
    <t>230199 - ALTRE MANUTENZIONI SU FABBRICATI</t>
  </si>
  <si>
    <t>230204 - MANUTENZIONI ATTREZZATURE SCIENTIFICHE</t>
  </si>
  <si>
    <t>230207 - MANUTENZIONI MOBILI E ARREDI</t>
  </si>
  <si>
    <t>230210 - MANUTENZIONI AUTOMEZZI</t>
  </si>
  <si>
    <t>230211 - MANUTENZIONI IMBARCAZIONI</t>
  </si>
  <si>
    <t>230219 - MANUTENZIONI SOFTWARE</t>
  </si>
  <si>
    <t>230299 - ALTRE MANUTENZIONI DI BENI MOBILI</t>
  </si>
  <si>
    <t>240101 - LOCAZIONI PASSIVE</t>
  </si>
  <si>
    <t>240103 - CANONI DI NOLEGGIO FOTOCOPIATORI</t>
  </si>
  <si>
    <t>240104 - CANONI DI NOLEGGIO AUTOMEZZI</t>
  </si>
  <si>
    <t>240105 - CANONI DI NOLEGGIO APPARECCHIATURE SCIENTIFICHE</t>
  </si>
  <si>
    <t>240106 - CANONI DI NOLEGGIO HARDWARE E SOFTWARE</t>
  </si>
  <si>
    <t>240113 - ALTRI COSTI PER GODIMENTO DI BENI DI TERZI</t>
  </si>
  <si>
    <t>251001 - DIRIGENZA R.S. - RETRIBUZIONE FISSA</t>
  </si>
  <si>
    <t>251002 - DIRIGENZA R.S. - RETRIBUZIONE VARIABILE</t>
  </si>
  <si>
    <t>251003 - DIRIGENZA R.S. - STRAORDINARI</t>
  </si>
  <si>
    <t>251006 - DIRIGENZA R.S. - ONERI SOCIALI</t>
  </si>
  <si>
    <t>251010 - COMPARTO R.S. - RETRIBUZIONE FISSA</t>
  </si>
  <si>
    <t>251011 - COMPARTO R.S. - RETRIBUZIONE ACCESSORIA</t>
  </si>
  <si>
    <t>251012 - COMPARTO R.S. - STRAORDINARI</t>
  </si>
  <si>
    <t>251013 - COMPARTO R.S. - RIMBORSO SPESA</t>
  </si>
  <si>
    <t>251016 - COMPARTO R.S. - ONERI SOCIALI</t>
  </si>
  <si>
    <t>251030 - PERSONALE COMANDATO COMPARTO R.S. COMPENSI</t>
  </si>
  <si>
    <t>252001 - DIRIGENZA R.P. - RETRIBUZIONE FISSA</t>
  </si>
  <si>
    <t>252002 - DIRIGENZA R.P - RETRIBUZIONE VARIABILE</t>
  </si>
  <si>
    <t>252003 - DIRIGENZA R.P. - STRAORDINARI</t>
  </si>
  <si>
    <t>252004 - DIRIGENZA R.P. - RIMBORSO SPESA</t>
  </si>
  <si>
    <t>252006 - DIRIGENZA R.P.- ONERI SOCIALI</t>
  </si>
  <si>
    <t>253001 - DIRIGENZA R.T. - RETRIBUZIONE FISSA</t>
  </si>
  <si>
    <t>253002 - DIRIGENZA R.T. - RETRIBUZIONE VARIABILE</t>
  </si>
  <si>
    <t>253003 - DIRIGENZA R.T. - STRAORDINARI</t>
  </si>
  <si>
    <t>253004 - DIRIGENZA R.T. - RIMBORSO SPESA</t>
  </si>
  <si>
    <t>253006 - DIRIGENZA R.T. - ONERI SOCIALI</t>
  </si>
  <si>
    <t>253010 - COMPARTO R.T. - RETRIBUZIONE FISSA</t>
  </si>
  <si>
    <t>253011 - COMPARTO R.T. - RETRIBUZIONE ACCESSORIA</t>
  </si>
  <si>
    <t>253012 - COMPARTO R.T. - STRAORDINARI</t>
  </si>
  <si>
    <t>253013 - COMPARTO R.T. - RIMBORSO SPESA</t>
  </si>
  <si>
    <t>253016 - COMPARTO R.T. - ONERI SOCIALI</t>
  </si>
  <si>
    <t>254001 - DIRIGENZA R.A. - RETRIBUZIONE FISSA</t>
  </si>
  <si>
    <t>254002 - DIRIGENZA R.A. - RETRIBUZIONE VARIABILE</t>
  </si>
  <si>
    <t>254004 - DIRIGENZA R.A. - RIMBORSO SPESA</t>
  </si>
  <si>
    <t>254006 - DIRIGENZA R.A. - ONERI SOCIALI</t>
  </si>
  <si>
    <t>254010 - COMPARTO R.A. - RETRIBUZIONE FISSA</t>
  </si>
  <si>
    <t>254011 - COMPARTO R.A. - RETRIBUZIONE ACCESSORIA</t>
  </si>
  <si>
    <t>254012 - COMPARTO R.A. - STRAORDINARI</t>
  </si>
  <si>
    <t>254013 - COMPARTO R.A. - RIMBORSO SPESA</t>
  </si>
  <si>
    <t>254016 - COMPARTO R.A. - ONERI SOCIALI</t>
  </si>
  <si>
    <t>255001 - Retribuzione personale. Progetto Marina Strategy</t>
  </si>
  <si>
    <t>255002 - Missioni personale. Progetto Marine Strategy</t>
  </si>
  <si>
    <t>255003 - Oneri sociali Progetto Marine Strategy</t>
  </si>
  <si>
    <t>255004 - Retribuzione personale Progetto CEM</t>
  </si>
  <si>
    <t>255006 - Oneri sociali Progetto CEM</t>
  </si>
  <si>
    <t>255007 - Retribuzione Personale progetto AERCA</t>
  </si>
  <si>
    <t>255009 - Oneri sociali personale progetto AERCA</t>
  </si>
  <si>
    <t>255010 - RETRIBUZIONE PERSONALE MASTERPLAN PACE DEL MELA</t>
  </si>
  <si>
    <t>255011 - MISSIONI PERSONALE MASTERPLAN PACE DEL MELA</t>
  </si>
  <si>
    <t>255012 - ONERI SOCIALI PERSONALE MASTERPLAN PACE DEL MELA</t>
  </si>
  <si>
    <t>255015 - RETRIBUZIONE E ONERI ALTRI PROGETTI MINORI</t>
  </si>
  <si>
    <t>255080 - RETRIBUZIONE PERS. POA FSC 2014/20 L5</t>
  </si>
  <si>
    <t>255081 - MISSIONI PERS. POA FSC 2014/20 L5</t>
  </si>
  <si>
    <t>255083 - ONERI SOCIALI PERS. POA FSC 2014/20 L5</t>
  </si>
  <si>
    <t>260104 - INDENNITA' FISSE DEL DIRETTORE GENERALE</t>
  </si>
  <si>
    <t>260113 - INDENNITA' DEL COLLEGIO DEI REVISORI DEI CONTI</t>
  </si>
  <si>
    <t>260116 - INDENNITA' DEL NUCLEO DI VALUTAZIONE</t>
  </si>
  <si>
    <t>260132 - ONERI SOCIALI SUI COMPENSI DEGLI ORGANI DIREZIONE</t>
  </si>
  <si>
    <t>260301 - SPESE LEGALI</t>
  </si>
  <si>
    <t>260302 - PREMI DI ASSICURAZIONE</t>
  </si>
  <si>
    <t>260304 - MULTE, AMMENDE E SANZIONI AMM.VE PECUNIARIE</t>
  </si>
  <si>
    <t>260305 - GETTONI DI PRESENZA E RIMBORSI A COMMISSIONI</t>
  </si>
  <si>
    <t>260306 - SPESE PER CONFERENZE, CONGRESSI, MANIFESTAZIONI</t>
  </si>
  <si>
    <t>260308 - SPESE DI RAPPRESENTANZA</t>
  </si>
  <si>
    <t>260309 - SPESE DI PUBBLICAZIONE BANDI, AVVISI E CONCORSI</t>
  </si>
  <si>
    <t>260310 - SPESE PER ABBONAMENTI A QUOTIDIANI E RIVISTE</t>
  </si>
  <si>
    <t>260311 - ACQUISTO DI LIBRI</t>
  </si>
  <si>
    <t>260312 - SPESE PER VIAGGI</t>
  </si>
  <si>
    <t>260315 - SPESE POSTALI</t>
  </si>
  <si>
    <t>260318 - BOLLI E MARCHE</t>
  </si>
  <si>
    <t>260330 - ALTRE SPESE GENERALI</t>
  </si>
  <si>
    <t>320104 - INTERESSI MORATORI</t>
  </si>
  <si>
    <t>320110 - SPESE E COMMISSIONI BANCARIE</t>
  </si>
  <si>
    <t>360201 - SOPRAVVENIENZE PASSIVE</t>
  </si>
  <si>
    <t>360203 - ARROTONDAMENTI E ABBUONI PASSIVI</t>
  </si>
  <si>
    <t>370101 - IRAP</t>
  </si>
  <si>
    <t>370107 - TASSE DI CIRCOLAZIONE AUTOMEZZI</t>
  </si>
  <si>
    <t>370109 - IMPOSTE DI BOLLO</t>
  </si>
  <si>
    <t>370110 - IMPOSTE/TASSE COMUNALI</t>
  </si>
  <si>
    <t>370150 - ALTRE IMPOSTE E TASSE DIVERSE</t>
  </si>
  <si>
    <t>950103 - CONTO TRANSITORIO (acquisti extracee)</t>
  </si>
  <si>
    <t>260333 - RIMBORSO ANTICIPI IVA DOGANA</t>
  </si>
  <si>
    <t>260332 - IVA C/ACQUISTI ESTERI</t>
  </si>
  <si>
    <t>240108 - CANONI DI NOLEGGIO IMBARCAZIONI</t>
  </si>
  <si>
    <t>220193 - ALTRI SERVIZI NON SANITARI CONTRATTI LIBERO PROFESSIONALI</t>
  </si>
  <si>
    <t>120101 - CONTRIBUTO REG.LE DI FUNZIONAMENTO L.R. 6/01</t>
  </si>
  <si>
    <t>120107 - ALTRI CONTRIBUTI REG.LI D'ESERCIZIO VINCOLATI</t>
  </si>
  <si>
    <t>120111 - CONTRIBUTI D'ESERCIZIO DA ALTRI ENTI PUBBLICI</t>
  </si>
  <si>
    <t>130201 - RICAVI PER PRESTAZIONI SANITARIE A PRIVATI</t>
  </si>
  <si>
    <t>130301 - RICAVI PER PRESTAZIONI NON SANITARIE A PUBBLICI</t>
  </si>
  <si>
    <t>130302 - RICAVI PER REALIZZAZIONE DI PROGETTI A PUBBLICI</t>
  </si>
  <si>
    <t>130304 - CONSULENZE ATTIVE A SOGGETTI PUBBLICI</t>
  </si>
  <si>
    <t>130401 - RICAVI PER PRESTAZIONI NON SANITARIE A PRIVATI</t>
  </si>
  <si>
    <t>130402 - RICAVI PER DIRITTI SU ANALISI</t>
  </si>
  <si>
    <t>140110 - ALTRI PROVENTI E RICAVI DIVERSI</t>
  </si>
  <si>
    <t>140202 - RECUPERI PER AZIONI DI RIVALSA</t>
  </si>
  <si>
    <t>140204 - RIMBORSI DA ISTITUTI PREVIDENZIALI E ASSISTENZIALI</t>
  </si>
  <si>
    <t>140208 - RIMBORSO IMPOSTA DI BOLLO</t>
  </si>
  <si>
    <t>140210 - ALTRE RIVALSE, RIMBORSI E RECUPERI</t>
  </si>
  <si>
    <t>310101 - INTERESSI ATTIVI SU C/C ISTITUTO CASSIERE</t>
  </si>
  <si>
    <t>350201 - SOPRAVVENIENZE ATTIVE</t>
  </si>
  <si>
    <t>350202 - ARROTONDAMENTI E ABBUONI ATTIVI</t>
  </si>
  <si>
    <t>350203 - INSUSSISTENZE DEL PASSIVO</t>
  </si>
  <si>
    <t>010116 - MANUTENZIONI STRAORD. E MIGLIORIE SU BENI DI TERZI</t>
  </si>
  <si>
    <t>010117 - ONERI PLURIENNALI ROOSEVELT</t>
  </si>
  <si>
    <t>010199 - ALTRE IMMOBILIZZAZIONI IMMATERIALI</t>
  </si>
  <si>
    <t>010219 - IMPIANTI E MACCHINARI GENERICI</t>
  </si>
  <si>
    <t>010220 - IMPIANTI E MACCHINARI SPECIFICI</t>
  </si>
  <si>
    <t>010221 - IMPIANTI E MACCHINARI</t>
  </si>
  <si>
    <t>010223 - APPARECCHIATURE DI LABORATORIO DI ANALISI</t>
  </si>
  <si>
    <t>010225 - MOBILI E ARREDI</t>
  </si>
  <si>
    <t>010227 - AUTOVETTURE</t>
  </si>
  <si>
    <t>010228 - AUTOMEZZI</t>
  </si>
  <si>
    <t>010232 - ATTREZZATURE TECNICO ECONOMALI</t>
  </si>
  <si>
    <t>020199 - SCORTE SANITARIE</t>
  </si>
  <si>
    <t>020299 - SCORTE NON SANITARIE</t>
  </si>
  <si>
    <t>020346 - CREDITI VS. ALTRE REGIONI E PROV. AUTONOME</t>
  </si>
  <si>
    <t>020381 - CREDITI VS. ERARIO PER ANTICIPO IVA</t>
  </si>
  <si>
    <t>020384 - CREDITI VS. ERARIO PER ECCEDENZE RITENUTE IRPEF</t>
  </si>
  <si>
    <t>020389 - ALTRI CREDITI VS. ERARIO</t>
  </si>
  <si>
    <t>020396 - CREDITI PER ANTICIPI SU CONTO DI CREDITO POSTALE</t>
  </si>
  <si>
    <t>020398 - CREDITI PER CAUZIONI A GARANZIA DI TERZI</t>
  </si>
  <si>
    <t>050104 - F.DO AMM.TO FABBRICATI INDISPONIBILI STRUMENTALI</t>
  </si>
  <si>
    <t>050113 - F.DO AMM.TO IMPIANTI E MACCHINARI GENERICI</t>
  </si>
  <si>
    <t>050114 - F.DO AMM.TO IMPIANTI E MACCHINARI SPECIFICI</t>
  </si>
  <si>
    <t>050115 - F.DO AMM.TO IMPIANTI E MACCHINARI</t>
  </si>
  <si>
    <t>050116 - F.DO AMM.TO ATTREZZATURE SANITARIE E SCIENTIFICHE</t>
  </si>
  <si>
    <t>050117 - F.DO AMM.TO APPARECCHIATURE DI LABORATORIO ANALISI</t>
  </si>
  <si>
    <t>050118 - F.DO AMM.TO ATTREZZATURE</t>
  </si>
  <si>
    <t>050119 - F.DO AMM.TO MOBILI E ARREDI</t>
  </si>
  <si>
    <t>050121 - F.DO AMM.TO AUTOVETTURE</t>
  </si>
  <si>
    <t>050122 - F.DO AMM.TO AUTOMEZZI</t>
  </si>
  <si>
    <t>050123 - F.DO AMM.TO NATANTI</t>
  </si>
  <si>
    <t>050125 - F.DO AMM.TO ALTRE IMMOBILIZZAZIONI MATERIALI</t>
  </si>
  <si>
    <t>050128 - F.DO AMM.TO MACCHINE D'UFFICIO ELETTRONICHE</t>
  </si>
  <si>
    <t>050132 - F.DO AMM.TO ATTREZZATURE TECNICO ECONOMALI</t>
  </si>
  <si>
    <t>060107 - FONDO DI DOTAZIONE</t>
  </si>
  <si>
    <t>060205 - RISERVE DISPONIB."INVESTIMENTI" LR 2/02 ART.29 a)</t>
  </si>
  <si>
    <t>060206 - RISERVE DISPONIB."ESERCIZIO" LR 2/02 ART.29 b)</t>
  </si>
  <si>
    <t>060301 - UTILE (PERDITA) D'ESERCIZIO PERIODI PRECEDENTI</t>
  </si>
  <si>
    <t>060320 - UTILE (PERDITA) DELL'ESERCIZIO PRECEDENTE</t>
  </si>
  <si>
    <t>060321 - UTILE (PERDITA) DELL'ESERCIZIO</t>
  </si>
  <si>
    <t>070217 - FONDO ONERI DIFFERITI PER ATTIVITA' LIBERO PROFESS</t>
  </si>
  <si>
    <t>070218 - Fondo Acc.to Personale Area Comparto (art 80,81 CCNL 2016/18)</t>
  </si>
  <si>
    <t>070222 - ALTRI FONDI ONERI SOCIALI E IRAP SU FONDI CONTRATTUALI DIRIGENZA</t>
  </si>
  <si>
    <t>090105 - DEBITI PER ANTICIPI DA CLIENTI</t>
  </si>
  <si>
    <t>090106 - DEBITI VERSO ALTRI ENTI PUBBLICI REGIONALI</t>
  </si>
  <si>
    <t>090407 - DEBITI VS. ERARIO PER IRES</t>
  </si>
  <si>
    <t>090590 - CAUZIONI</t>
  </si>
  <si>
    <t>100101 - RATEI PASSIVI</t>
  </si>
  <si>
    <t>110101 - FONDO SVALUTAZIONE CREDITI</t>
  </si>
  <si>
    <t>090225 - ALTRI DEBITI VS. PERSONALE DIR PTA CORRENTE</t>
  </si>
  <si>
    <t xml:space="preserve">070223 - FONDI PER RINNOVI CONTRATTUALI COMPARTO </t>
  </si>
  <si>
    <t>160143 - VETRERIE DA LABORATORIO E RELATIVI ACCESSORI</t>
  </si>
  <si>
    <t>160201 - PRODOTTI ALIMENTARI</t>
  </si>
  <si>
    <t>160204 - MATERIALI PER GUARDAROBA E CONVIVENZE</t>
  </si>
  <si>
    <t>160401 - RIMANENZE INIZIALI DI PRODOTTI SANITARI</t>
  </si>
  <si>
    <t>160501 - RIMANENZE INIZIALI DI PRODOTTI NON SANITARI</t>
  </si>
  <si>
    <t>170102 - MATERIALI PER MANUTENZIONE IMMOBILI DI TERZI</t>
  </si>
  <si>
    <t>190301 - RIMBORSI SPESE SU CONSULENZE NON SANITARIE DA PRIV</t>
  </si>
  <si>
    <t>220131 - SERVIZI DI RIPRODUZIONE, STAMPA, EDITORIA</t>
  </si>
  <si>
    <t>220147 - SERVIZI DI POSTEGGIO AUTOVETTURE</t>
  </si>
  <si>
    <t>230202 - MANUTENZIONI IMPIANTI E MACCHINARI SPECIFICI</t>
  </si>
  <si>
    <t>251004 - DIRIGENZA R.S. - RIMBORSO SPESA</t>
  </si>
  <si>
    <t>251031 - PERSONALE COMANDATO COMPARTO R.S. ONERI SOCIALI</t>
  </si>
  <si>
    <t>252011 - COMPARTO R.P.- RETRIBUZIONE ACCESSORIA</t>
  </si>
  <si>
    <t>252030 - PERSONALE COMANDATO COMPARTO R.P. COMPENSI</t>
  </si>
  <si>
    <t>255005 - Missioni personale Progetto CEM</t>
  </si>
  <si>
    <t>255008 - Missioni Personale progetto AERCA</t>
  </si>
  <si>
    <t>260128 - RIMBORSI SPESA AL COLLEGIO DEI REVISORI</t>
  </si>
  <si>
    <t>260331 - CASSA INPS-PREVIDENZA E ASSISTENZA PROFESSIONISTI</t>
  </si>
  <si>
    <t>270106 - AMM.TO CONCESSIONI, LICENZE, MARCHI</t>
  </si>
  <si>
    <t>270109 - AMM.TO MANUT.STRAORD. E MIGLIORIE SU BENI DI TERZI</t>
  </si>
  <si>
    <t>270113 - AMM.TO ALTRE IMMOBILIZZAZIONI IMMATERIALI</t>
  </si>
  <si>
    <t>270117 - AMM.TO ONERI PLURIENNALI ROOSEVELT</t>
  </si>
  <si>
    <t>270204 - AMM.TO FABBRICATI INDISPONIBILI STRUMENTALI</t>
  </si>
  <si>
    <t>270301 - AMM.TO IMPIANTI E MACCHINARI GENERICI</t>
  </si>
  <si>
    <t>270302 - AMM.TO IMPIANTI E MACCHINARI SPECIFICI</t>
  </si>
  <si>
    <t>270303 - AMM.TO IMPIANTI E MACCHINARI</t>
  </si>
  <si>
    <t>270304 - AMM.TO ATTREZZATURE SANITARIE E SCIENTIFICHE</t>
  </si>
  <si>
    <t>270305 - AMM.TO APPARECCHIATURE LABORATORIO DI ANALISI</t>
  </si>
  <si>
    <t>270306 - AMM.TO ATTREZZATURE</t>
  </si>
  <si>
    <t>270307 - AMM.TO MOBILI E ARREDI</t>
  </si>
  <si>
    <t>270310 - AMM.TO AUTOMEZZI</t>
  </si>
  <si>
    <t>270311 - AMM.TO NATANTI</t>
  </si>
  <si>
    <t>270313 - AMM.TO ALTRE IMMOBILIZZAZIONI MATERIALI</t>
  </si>
  <si>
    <t>270316 - AMM.TO MACCHINE D'UFFICIO ELETTRONICHE</t>
  </si>
  <si>
    <t>300105 - ACCANTONAMENTO INDENNITA' DI RISULTATO E ONERI PREVIDENZIALI ORGANI DI DIREZIONE</t>
  </si>
  <si>
    <t>300106 - Accantonamento incentivi ex art. 113 DLgs 50/2016</t>
  </si>
  <si>
    <t>300109 - ACC.TO ONERI PREVIDENZIALI E IRAP SU F.DI COMPARTO</t>
  </si>
  <si>
    <t>300110 - ACC.TO ONERI PER RINNOVI CONTRATTUALI</t>
  </si>
  <si>
    <t>360204 - INSUSSISTENZE DELL'ATTIVO</t>
  </si>
  <si>
    <t>370104 - IRES</t>
  </si>
  <si>
    <t>370108 - IMPOSTE DI REGISTRO</t>
  </si>
  <si>
    <t>120104 - CONTRIBUTI REG.LI D'ESERCIZIO  - FSR/FSN</t>
  </si>
  <si>
    <t>120110 - CONTRIBUTI D'ESERCIZIO DA SOGGETTI PRIVATI</t>
  </si>
  <si>
    <t>120114 - CONTRIBUTI D'ESERCIZIO DA ALTRE ARPA</t>
  </si>
  <si>
    <t>150102 - UTILIZZO ALTRI CONTRIBUTI PER INVESTIMENTI</t>
  </si>
  <si>
    <t>160601 - RIMANENZE FINALI DI PRODOTTI SANITARI</t>
  </si>
  <si>
    <t>160701 - RIMANENZE FINALI DI PRODOTTI NON SANITARI</t>
  </si>
  <si>
    <t>Saldo Finale_2024</t>
  </si>
  <si>
    <t>Saldo 2023_SP</t>
  </si>
  <si>
    <t>Saldo 2023_CE</t>
  </si>
  <si>
    <t>SALDO AP_2024 INTEGRATO AP 2023</t>
  </si>
  <si>
    <t>PERDITA ESERCIZIO</t>
  </si>
  <si>
    <t>220114 - SERVIZIO DI TESORERIA, CASSA, DEPOSITO VALORI</t>
  </si>
  <si>
    <t>300101 - ACC.TO PER RISCHI SU LITI, ARBITRAGGI, RISARCIMENT</t>
  </si>
  <si>
    <t>260314 - SPESE CONDOMINIALI</t>
  </si>
  <si>
    <t>180806 - SERVIZI FORMATIVI DA SOGGETTI PUBBLICI (ECM)</t>
  </si>
  <si>
    <t>180802 - PRESTAZIONI DI LABORATORIO DA PUBBLICO</t>
  </si>
  <si>
    <t xml:space="preserve">160150 - ALTRI PRODOTTI  SANITARI </t>
  </si>
  <si>
    <t>160213 - COMBUSTIBILI</t>
  </si>
  <si>
    <t>380107 - BORSE DI STUDIO</t>
  </si>
  <si>
    <t>200202 - PRESTAZIONI DI LABORATORIO DA PRIVATO</t>
  </si>
  <si>
    <t>253031 - PERSONALE COMANDATO COMPARTO R.T. ONERI SOCIALI</t>
  </si>
  <si>
    <t>254030 - PERSONALE COMANDATO COMPARTO R.A. COMPENSI</t>
  </si>
  <si>
    <t>254031 - PERSONALE COMANDATO COMPARTO R.A. ONERI SOCIALI</t>
  </si>
  <si>
    <t>190203 - CONSULENZE TECNICHE DA PRIVATO</t>
  </si>
  <si>
    <t>190205 - CONSULENZE LEGALI DA PRIVATO</t>
  </si>
  <si>
    <t>190201 - CONSULENZE AMMINISTRATIVO GESTIONALI DA PRIVATO</t>
  </si>
  <si>
    <t>160225 - ARTICOLI PROMOZIONALI E GADGET</t>
  </si>
  <si>
    <t>380102 - CONTRIBUTI AD ENTI PRIVATI</t>
  </si>
  <si>
    <t>253030 - PERSONALE COMANDATO COMPARTO R.T. COMPENSI</t>
  </si>
  <si>
    <t>370102 - IRAP Progetto Marine Strategy</t>
  </si>
  <si>
    <t>SP</t>
  </si>
  <si>
    <t>CE</t>
  </si>
  <si>
    <t>NOTE</t>
  </si>
  <si>
    <t>TOTALE_2024 ( X RICHIESTE U.O.C.) RISORSE CORRENTI</t>
  </si>
  <si>
    <t>INTEGRAZIONI TOTALE</t>
  </si>
  <si>
    <t>CONTO ECONOMICO</t>
  </si>
  <si>
    <t>A) VALORE DELLA PRODUZIONE:</t>
  </si>
  <si>
    <t>CE02</t>
  </si>
  <si>
    <t>1) ricavi delle vendite e delle prestazioni;</t>
  </si>
  <si>
    <t>2) variazioni delle rimanenze di prodotti in corso di lavorazione, semilavorati e finiti;</t>
  </si>
  <si>
    <t>3) variazioni dei lavori in corso su ordinazione;</t>
  </si>
  <si>
    <t>4) incrementi di immobilizzazioni per lavori interni;</t>
  </si>
  <si>
    <t>CE06</t>
  </si>
  <si>
    <t>5) altri ricavi e proventi, con separata indicazione dei contributi in conto esercizio</t>
  </si>
  <si>
    <t xml:space="preserve">Totale </t>
  </si>
  <si>
    <t>B) COSTI DELLA PRODUZIONE:</t>
  </si>
  <si>
    <t>CE09</t>
  </si>
  <si>
    <t>6) per materie prime, sussidiarie, di consumo e di merci;</t>
  </si>
  <si>
    <t>CE10</t>
  </si>
  <si>
    <t>7) per servizi;</t>
  </si>
  <si>
    <t>CE11</t>
  </si>
  <si>
    <t>8) per godimento di beni di terzi;</t>
  </si>
  <si>
    <t>9) per il personale:</t>
  </si>
  <si>
    <t>CE13</t>
  </si>
  <si>
    <t xml:space="preserve"> a) salari e stipendi;</t>
  </si>
  <si>
    <t>CE14</t>
  </si>
  <si>
    <t xml:space="preserve"> b) oneri sociali;</t>
  </si>
  <si>
    <t xml:space="preserve"> c) trattamento di fine rapporto;</t>
  </si>
  <si>
    <t xml:space="preserve"> d) trattamento di quiescenza e simili;</t>
  </si>
  <si>
    <t xml:space="preserve"> e) altri costi;</t>
  </si>
  <si>
    <t>10) ammortamenti e svalutazioni:</t>
  </si>
  <si>
    <t>CE19</t>
  </si>
  <si>
    <t xml:space="preserve"> a) ammortamento delle immobilizzazioni immateriali;</t>
  </si>
  <si>
    <t>CE20</t>
  </si>
  <si>
    <t xml:space="preserve"> b) ammortamento delle immobilizzazioni materiali;</t>
  </si>
  <si>
    <t xml:space="preserve"> c) altre svalutazioni delle immobilizzazioni;</t>
  </si>
  <si>
    <t>CE22</t>
  </si>
  <si>
    <t xml:space="preserve"> d) svalutazione dei crediti compresi nell'attivo circolante e delle disponibilità liquide</t>
  </si>
  <si>
    <t>CE23</t>
  </si>
  <si>
    <t>11) variazioni delle rimanenze di materie prime, sussidiarie, di consumo e merci</t>
  </si>
  <si>
    <t>CE24</t>
  </si>
  <si>
    <t>12) accantonamenti per rischi</t>
  </si>
  <si>
    <t>CE25</t>
  </si>
  <si>
    <t>13) altri accantonamenti</t>
  </si>
  <si>
    <t>CE26</t>
  </si>
  <si>
    <t>14) oneri diversi di gestione.</t>
  </si>
  <si>
    <t>DIFFERENZA TRA VALORI E COSTI DELLA PRODUZIONE (A-B)</t>
  </si>
  <si>
    <t>C) PROVENTI E ONERI FINANZIARI:</t>
  </si>
  <si>
    <t xml:space="preserve">15) proventi da partecipazione;         </t>
  </si>
  <si>
    <t>16) altri proventi finanziari:</t>
  </si>
  <si>
    <t xml:space="preserve"> a) da crediti iscritti nelle immobilizzazioni </t>
  </si>
  <si>
    <t xml:space="preserve"> b) da titoli iscritti nelle immobilizzazioni che non costituiscono partecipazione</t>
  </si>
  <si>
    <t xml:space="preserve"> c) da titoli iscritti nell’attivo circolante che non costituiscono partecipazione</t>
  </si>
  <si>
    <t>CE35</t>
  </si>
  <si>
    <t xml:space="preserve"> d) proventi diversi dai precedenti</t>
  </si>
  <si>
    <t>CE36</t>
  </si>
  <si>
    <t>17) interessi e altri oneri finanziari</t>
  </si>
  <si>
    <t>17 bis) utili e perdite su cambi</t>
  </si>
  <si>
    <t>D) RETTIFICHE DI VALORE DI ATTIVITA’ FINANZIARIA:</t>
  </si>
  <si>
    <t>18) rivalutazioni:</t>
  </si>
  <si>
    <t xml:space="preserve"> a) di partecipazioni</t>
  </si>
  <si>
    <t xml:space="preserve"> b) di immobilizzazioni finanziarie che non costituiscono partecipazioni</t>
  </si>
  <si>
    <t xml:space="preserve"> c) di titoli iscritti all’attivo circolante che non costituiscono partecipazioni</t>
  </si>
  <si>
    <t xml:space="preserve"> d) di strumenti finanziari derivati</t>
  </si>
  <si>
    <t>19) - svalutazioni:</t>
  </si>
  <si>
    <t>a) di partecipazioni</t>
  </si>
  <si>
    <t xml:space="preserve">b) di immobilizzazioni finanziarie </t>
  </si>
  <si>
    <t xml:space="preserve">c) di titoli iscritti all’attivo circolante </t>
  </si>
  <si>
    <t>Totale delle rettifiche (18-19)</t>
  </si>
  <si>
    <t>RISULTATO PRIMA DELLE IMPOSTE (A -B +/- C +/- D )</t>
  </si>
  <si>
    <t>CE51</t>
  </si>
  <si>
    <t>20) imposte sul reddito dell’esercizio, correnti, differite e anticipate</t>
  </si>
  <si>
    <t xml:space="preserve">21) UTILE (PERDITA) DELL’ESERCIZIO    </t>
  </si>
  <si>
    <t>Il Direttore
  UOC A2 Gestione Risorse Economiche</t>
  </si>
  <si>
    <r>
      <t xml:space="preserve"> (Dott. Ssa Adriana Scardina</t>
    </r>
    <r>
      <rPr>
        <sz val="10"/>
        <rFont val="Garamond"/>
        <family val="1"/>
      </rPr>
      <t>)</t>
    </r>
  </si>
  <si>
    <t xml:space="preserve">Il Direttore Generale </t>
  </si>
  <si>
    <t>(Dott. Vincenzo Infantino)</t>
  </si>
  <si>
    <t>STATO PATRIMONIALE - ATTIVO</t>
  </si>
  <si>
    <t>A) CREDITI V/ SOCI  per i versamenti ancora dovuti, con separata indicazione della parte già richiamata</t>
  </si>
  <si>
    <t>B)    IMMOBILIZZAZIONI</t>
  </si>
  <si>
    <t>I. Immateriali</t>
  </si>
  <si>
    <t xml:space="preserve">   1) costi di impianto e di ampliamento</t>
  </si>
  <si>
    <t xml:space="preserve">   2) costi di sviluppo </t>
  </si>
  <si>
    <t xml:space="preserve">   3) diritti di brevetto industriale e diritti di utilizzazione delle opere dell’ingegno</t>
  </si>
  <si>
    <t xml:space="preserve">   4) concessioni, licenze, marchi e diritti simili</t>
  </si>
  <si>
    <t xml:space="preserve">   5) avviamento</t>
  </si>
  <si>
    <t>SP009</t>
  </si>
  <si>
    <t xml:space="preserve">   6) immobilizzazioni in corso e acconti</t>
  </si>
  <si>
    <t xml:space="preserve">   7) altre</t>
  </si>
  <si>
    <t>Totale immobilizzazioni immateriali</t>
  </si>
  <si>
    <t>II. Materiali</t>
  </si>
  <si>
    <t xml:space="preserve">   1) terreni e fabbricati</t>
  </si>
  <si>
    <t xml:space="preserve">   2) impianti e macchinario</t>
  </si>
  <si>
    <t xml:space="preserve">   3) attrezzature scientifiche e di laboratorio</t>
  </si>
  <si>
    <t xml:space="preserve">   4) mobili e arredi</t>
  </si>
  <si>
    <t xml:space="preserve">   5) automezzi</t>
  </si>
  <si>
    <t xml:space="preserve">   6) altri beni</t>
  </si>
  <si>
    <t xml:space="preserve">   7) immobilzzazioni in corso e acconti</t>
  </si>
  <si>
    <t>Totale immobilizzazioni materiali</t>
  </si>
  <si>
    <t>III. Finanziarie  con separata indicazione, per ciascuna voce dei crediti, degli importi esigibili entro esercizio successivo</t>
  </si>
  <si>
    <t xml:space="preserve">   1) Partecipazioni in:</t>
  </si>
  <si>
    <t xml:space="preserve">  a)  imprese controllate</t>
  </si>
  <si>
    <t xml:space="preserve">  b)  imprese collegate</t>
  </si>
  <si>
    <t xml:space="preserve">  c)  imprese controllanti</t>
  </si>
  <si>
    <t xml:space="preserve">  d) verso imprese sottoposte al controllo delle controllanti</t>
  </si>
  <si>
    <t xml:space="preserve">  d bis) altre imprese </t>
  </si>
  <si>
    <t xml:space="preserve">   2) Crediti     </t>
  </si>
  <si>
    <t xml:space="preserve">  a)  verso controllate</t>
  </si>
  <si>
    <t xml:space="preserve">  b) verso collegate</t>
  </si>
  <si>
    <t xml:space="preserve">  c) verso controllanti</t>
  </si>
  <si>
    <t xml:space="preserve">  d bis) verso Altri </t>
  </si>
  <si>
    <t xml:space="preserve">   3) altri titoli (al netto dei relativi fondi svalutazione)</t>
  </si>
  <si>
    <t xml:space="preserve">   4) strumenti finanziari derivati attivi</t>
  </si>
  <si>
    <t>Totale immobilizzazioni finanziarie</t>
  </si>
  <si>
    <t>TOTALE DELLE IMMOBILIZZAZIONI (B)</t>
  </si>
  <si>
    <t>C) ATTIVO CIRCOLANTE</t>
  </si>
  <si>
    <t>I. Rimanenze</t>
  </si>
  <si>
    <t xml:space="preserve">   1) materie prime, sussidiarie e di consumo</t>
  </si>
  <si>
    <t xml:space="preserve">   1 a) sanitarie</t>
  </si>
  <si>
    <t xml:space="preserve">   1 b) non sanitarie</t>
  </si>
  <si>
    <t xml:space="preserve">   2) prodotti in corso di lavorazione e semilavorati</t>
  </si>
  <si>
    <t xml:space="preserve">   3) lavori in corso su ordinazione</t>
  </si>
  <si>
    <t xml:space="preserve">   4) prodotti finiti e merci</t>
  </si>
  <si>
    <t xml:space="preserve">   5) acconti</t>
  </si>
  <si>
    <t>II. Crediti</t>
  </si>
  <si>
    <t xml:space="preserve">   1) verso clienti</t>
  </si>
  <si>
    <t xml:space="preserve">   2) verso imprese controllate</t>
  </si>
  <si>
    <t xml:space="preserve">   3) verso imprese collegate</t>
  </si>
  <si>
    <t xml:space="preserve">   4) verso controllanti</t>
  </si>
  <si>
    <t xml:space="preserve">   5) verso imprese sottoposte al controllo delle controllanti</t>
  </si>
  <si>
    <t xml:space="preserve">   5 bis) crediti tributari</t>
  </si>
  <si>
    <t xml:space="preserve">   5 ter) imposte anticipate</t>
  </si>
  <si>
    <t xml:space="preserve">   5 quater) verso altri </t>
  </si>
  <si>
    <t>III. Attività finanziarie che non costituiscono immobilizzazioni:</t>
  </si>
  <si>
    <t xml:space="preserve">   1) partecipazioni in imprese controllate</t>
  </si>
  <si>
    <t xml:space="preserve">   2) partecipazioni in imprese collegate</t>
  </si>
  <si>
    <t xml:space="preserve">   3) partecipazioni in imprese controllanti</t>
  </si>
  <si>
    <t xml:space="preserve">   3 bis) partecipazioni in imprese sottoposte al controllo delle controllanti</t>
  </si>
  <si>
    <t xml:space="preserve">   4 ) altre partecipazioni </t>
  </si>
  <si>
    <t xml:space="preserve">   5) strumenti finanziari derivati attivi</t>
  </si>
  <si>
    <t xml:space="preserve">   6) altri titoli</t>
  </si>
  <si>
    <t>IV. Disponibilità liquide</t>
  </si>
  <si>
    <t xml:space="preserve">   1) depositi bancari e postali</t>
  </si>
  <si>
    <t xml:space="preserve">   2) assegni</t>
  </si>
  <si>
    <t xml:space="preserve">   3) denaro e valori in cassa</t>
  </si>
  <si>
    <t>TOTALE ATTIVO CIRCOLANTE (C)</t>
  </si>
  <si>
    <t xml:space="preserve">D) RATEI E RISCONTI </t>
  </si>
  <si>
    <t>TOTALE ATTIVO</t>
  </si>
  <si>
    <t>STATO PATRIMONIALE - PASSIVO</t>
  </si>
  <si>
    <t>A) PATRIMONIO NETTO:</t>
  </si>
  <si>
    <t>I. Capitale sociale (Fondo di dotazione)</t>
  </si>
  <si>
    <t>II. Riserva da soprapprezzo delle azioni</t>
  </si>
  <si>
    <t>III. Riserve di rivalutazione</t>
  </si>
  <si>
    <t>IV. Riserva legale</t>
  </si>
  <si>
    <t>V. Riserve statutarie</t>
  </si>
  <si>
    <t>VI. Altre riserve, distintamente indicate</t>
  </si>
  <si>
    <t>VII. Riserve per operazioni di copertura dei flussi finanziari attesi</t>
  </si>
  <si>
    <t>VIII. Utili (Perdite) portati a nuovo</t>
  </si>
  <si>
    <t>IX. Utile dell'esercizio</t>
  </si>
  <si>
    <t>X. Riserva negativa per azioni proprie in portafolgio</t>
  </si>
  <si>
    <t>B)  FONDI PER RISCHI E ONERI</t>
  </si>
  <si>
    <t xml:space="preserve">    1) fondi trattam.quiescenza e obbighi simili;</t>
  </si>
  <si>
    <t xml:space="preserve">    2) fondi per imposte, anche differite;</t>
  </si>
  <si>
    <t xml:space="preserve">    3) strumenti finanziari derivati passivi</t>
  </si>
  <si>
    <t xml:space="preserve">    4) altri </t>
  </si>
  <si>
    <t>C)  TRATTAMENTO DI FINE RAPPORTO DI LAVORO SUBORDINATO</t>
  </si>
  <si>
    <t>D)  DEBITI</t>
  </si>
  <si>
    <t xml:space="preserve">   1) obbligazioni</t>
  </si>
  <si>
    <t xml:space="preserve">   2) obbligazioni convertibili</t>
  </si>
  <si>
    <t xml:space="preserve">   3) debiti verso soci per finanziamenti</t>
  </si>
  <si>
    <t xml:space="preserve">   4) debiti verso banche</t>
  </si>
  <si>
    <t xml:space="preserve">   5) debiti verso altri finanziatori</t>
  </si>
  <si>
    <t xml:space="preserve">   6) acconti</t>
  </si>
  <si>
    <t xml:space="preserve">   7) debiti verso fornitori</t>
  </si>
  <si>
    <t xml:space="preserve">   8) debiti rappresentati da titoli di credito </t>
  </si>
  <si>
    <t xml:space="preserve">   9) debiti verso imprese controllate</t>
  </si>
  <si>
    <t xml:space="preserve">  10) debiti verso imprese collegate</t>
  </si>
  <si>
    <t xml:space="preserve">  11) debiti verso imprese controllanti</t>
  </si>
  <si>
    <t xml:space="preserve">  11 bis) debiti verso imprese sottoposte al controllo delle controllanti</t>
  </si>
  <si>
    <t xml:space="preserve">  12) debiti tributari</t>
  </si>
  <si>
    <t xml:space="preserve">  13) debiti vs.istituti di previdenza e di sicurezza sociale</t>
  </si>
  <si>
    <t xml:space="preserve">  14) altri debiti</t>
  </si>
  <si>
    <t xml:space="preserve">E) RATEI E RISCONTI </t>
  </si>
  <si>
    <t>TOTALE PASSIVO E NETTO</t>
  </si>
  <si>
    <t>SP/CE</t>
  </si>
  <si>
    <t>ID_1</t>
  </si>
  <si>
    <t>SP_ATT</t>
  </si>
  <si>
    <t>0000000000107</t>
  </si>
  <si>
    <t>0000000000107 -  - DEFAULT</t>
  </si>
  <si>
    <t>0000001</t>
  </si>
  <si>
    <t>0000001 -  - B_ASSET_ACCT</t>
  </si>
  <si>
    <t>SP_PASS</t>
  </si>
  <si>
    <t>090109</t>
  </si>
  <si>
    <t>DEBITI VS. PROVINCE</t>
  </si>
  <si>
    <t>090211</t>
  </si>
  <si>
    <t>090211 -  - DEBITI V/S IL PERSONALE DIPENDENTE DIR SAN COMPETENZE FISSE ANTE</t>
  </si>
  <si>
    <t>090212</t>
  </si>
  <si>
    <t>090212 -  - DEBITI V/S IL PERSONALE DIPENDENTE  DIR SAN FONDI  ANTE</t>
  </si>
  <si>
    <t>090213</t>
  </si>
  <si>
    <t>090213 -  - ALTRI DEBITI VS. PERSONALE DIR SAN ANTE</t>
  </si>
  <si>
    <t>090215</t>
  </si>
  <si>
    <t>090215 -  - DEBITI V/S IL PERSONALE DIPENDENTE DIR PTA FONDI ANTE</t>
  </si>
  <si>
    <t>090217</t>
  </si>
  <si>
    <t>090217 -  - DEBITI V/S IL PERSONALE DIPENDENTE  COMP FISSE ANNI PRECEDENTI</t>
  </si>
  <si>
    <t>090218</t>
  </si>
  <si>
    <t>090218 -  - DEBITI V/S IL PERSONALE DIPENDENTE  COMP FONDI ANNI PRECEDENTI</t>
  </si>
  <si>
    <t>090219</t>
  </si>
  <si>
    <t>090219 -  - DEBITI V/S IL PERSONALE DIPENDENTE AP</t>
  </si>
  <si>
    <t>090226 -  - DEBITI V/S IL PERSONALE DIPENDENTE COMP FISSE CORRENTE</t>
  </si>
  <si>
    <t>090316</t>
  </si>
  <si>
    <t xml:space="preserve">090316 -  - DEBITI VS. INPS ANTE </t>
  </si>
  <si>
    <t>090317</t>
  </si>
  <si>
    <t xml:space="preserve">090317 -  - DEBITI VS. INAIL ANTE  </t>
  </si>
  <si>
    <t xml:space="preserve">090318 -  - DEBITI VS. INPDAP ANTE </t>
  </si>
  <si>
    <t>090319</t>
  </si>
  <si>
    <t xml:space="preserve">090319 -  - DEBITI VS. CPDEL ANTE </t>
  </si>
  <si>
    <t>090421</t>
  </si>
  <si>
    <t>090421 -  - DEBITI VS. ERARIO PER IRAP ANTE</t>
  </si>
  <si>
    <t>999996</t>
  </si>
  <si>
    <t>Diff. Bolla-fattura</t>
  </si>
  <si>
    <t>999998</t>
  </si>
  <si>
    <t>CONTO TRANSITORIO CASSA</t>
  </si>
  <si>
    <t>RICAVI</t>
  </si>
  <si>
    <t>120101</t>
  </si>
  <si>
    <t>CONTRIBUTO REG.LE DI FUNZIONAMENTO L.R. 6/01</t>
  </si>
  <si>
    <t>120103</t>
  </si>
  <si>
    <t>1000</t>
  </si>
  <si>
    <t>CONTRIBUTO REGIONALE STABILIZZAZIONE LSU</t>
  </si>
  <si>
    <t>120104</t>
  </si>
  <si>
    <t>CONTRIBUTI REG.LI D'ESERCIZIO  - FSR/FSN</t>
  </si>
  <si>
    <t>120105</t>
  </si>
  <si>
    <t>ALTRI CONTRIBUTI REG.LI D'ESERCIZIO INDISTINTI</t>
  </si>
  <si>
    <t>120106</t>
  </si>
  <si>
    <t>CONTRIBUTI REG.LI D'ESERCIZIO PER ATTIVITA' POR</t>
  </si>
  <si>
    <t>120107</t>
  </si>
  <si>
    <t>ALTRI CONTRIBUTI REG.LI D'ESERCIZIO VINCOLATI</t>
  </si>
  <si>
    <t>120108</t>
  </si>
  <si>
    <t>CONTRIBUTI D'ESERCIZIO DA PROVINCE</t>
  </si>
  <si>
    <t>120109</t>
  </si>
  <si>
    <t>CONTRIBUTI D'ESERCIZIO DA COMUNI</t>
  </si>
  <si>
    <t>120110</t>
  </si>
  <si>
    <t>CONTRIBUTI D'ESERCIZIO DA SOGGETTI PRIVATI</t>
  </si>
  <si>
    <t>120111</t>
  </si>
  <si>
    <t>CONTRIBUTI D'ESERCIZIO DA ALTRI ENTI PUBBLICI</t>
  </si>
  <si>
    <t>120113</t>
  </si>
  <si>
    <t>CONTRIBUTI D'ESERCIZIO DA APAT</t>
  </si>
  <si>
    <t>120114</t>
  </si>
  <si>
    <t>CONTRIBUTI D'ESERCIZIO DA ALTRE ARPA</t>
  </si>
  <si>
    <t>130101</t>
  </si>
  <si>
    <t>RICAVI PER PREST. SANITARIE A PUBBLICI REGION</t>
  </si>
  <si>
    <t>130104</t>
  </si>
  <si>
    <t>RICAVI PER PRESTAZIONI SANITARIE AD ASL</t>
  </si>
  <si>
    <t>130107</t>
  </si>
  <si>
    <t>RICAVI PER PREST. SAN. ALTRI SOGGETTI PUB. REGION</t>
  </si>
  <si>
    <t>130110</t>
  </si>
  <si>
    <t>RICAVI PER PRESTAZ.SANITARIE A PUBBLICI EXTRAREG.</t>
  </si>
  <si>
    <t>130201</t>
  </si>
  <si>
    <t>RICAVI PER PRESTAZIONI SANITARIE A PRIVATI</t>
  </si>
  <si>
    <t>130202</t>
  </si>
  <si>
    <t>RICAVI PER ATTIVITA' ISPETTIVA A PRIVATI</t>
  </si>
  <si>
    <t>130203</t>
  </si>
  <si>
    <t>ALTRI RICAVI PER PRESTAZIONI SANITARIE A PRIVATI</t>
  </si>
  <si>
    <t>130301</t>
  </si>
  <si>
    <t>RICAVI PER PRESTAZIONI NON SANITARIE A PUBBLICI</t>
  </si>
  <si>
    <t>130302</t>
  </si>
  <si>
    <t>RICAVI PER REALIZZAZIONE DI PROGETTI A PUBBLICI</t>
  </si>
  <si>
    <t>130303</t>
  </si>
  <si>
    <t>RICAVI PER ALTRE PRESTAZIONI NON SANIT. A PUBBLICO</t>
  </si>
  <si>
    <t>130304</t>
  </si>
  <si>
    <t>CONSULENZE ATTIVE A SOGGETTI PUBBLICI</t>
  </si>
  <si>
    <t>130401</t>
  </si>
  <si>
    <t>RICAVI PER PRESTAZIONI NON SANITARIE A PRIVATI</t>
  </si>
  <si>
    <t>130402</t>
  </si>
  <si>
    <t>RICAVI PER DIRITTI SU ANALISI</t>
  </si>
  <si>
    <t>130403</t>
  </si>
  <si>
    <t>CONSULENZE ATTIVE A SOGGETTI PRIVATI</t>
  </si>
  <si>
    <t>130407</t>
  </si>
  <si>
    <t>RICAVI PER FITTI ATTIVI</t>
  </si>
  <si>
    <t>130409</t>
  </si>
  <si>
    <t>ALTRI PROVENTI E RICAVI DA PRIVATO</t>
  </si>
  <si>
    <t>140101</t>
  </si>
  <si>
    <t>DIRITTI DI ACCESSO ATTI AMMINISTRATIVI</t>
  </si>
  <si>
    <t>140102</t>
  </si>
  <si>
    <t>PROVENTI PER CESSIONE BENI RESIDUI DI LAVORAZIONI</t>
  </si>
  <si>
    <t>140104</t>
  </si>
  <si>
    <t>SANZIONI AMMINISTRATIVE</t>
  </si>
  <si>
    <t>140110</t>
  </si>
  <si>
    <t>ALTRI PROVENTI E RICAVI DIVERSI</t>
  </si>
  <si>
    <t>140201</t>
  </si>
  <si>
    <t>TASSE DI AMMISSIONE AI CONCORSI</t>
  </si>
  <si>
    <t>140202</t>
  </si>
  <si>
    <t>RECUPERI PER AZIONI DI RIVALSA</t>
  </si>
  <si>
    <t>140203</t>
  </si>
  <si>
    <t>CONCORSI DA PARTE DEL PERSONALE</t>
  </si>
  <si>
    <t>140204</t>
  </si>
  <si>
    <t>RIMBORSI DA ISTITUTI PREVIDENZIALI E ASSISTENZIALI</t>
  </si>
  <si>
    <t>140205</t>
  </si>
  <si>
    <t>RIMBORSI ASSICURATIVI</t>
  </si>
  <si>
    <t>140206</t>
  </si>
  <si>
    <t>RIMBORSI PER PERSONALE COMANDATO</t>
  </si>
  <si>
    <t>140207</t>
  </si>
  <si>
    <t>RECUPERO SPESE POSTALI</t>
  </si>
  <si>
    <t>140208</t>
  </si>
  <si>
    <t>RIMBORSO IMPOSTA DI BOLLO</t>
  </si>
  <si>
    <t>140210</t>
  </si>
  <si>
    <t>ALTRE RIVALSE, RIMBORSI E RECUPERI</t>
  </si>
  <si>
    <t>150101</t>
  </si>
  <si>
    <t>UTILIZZO CONTRIBUTI PER INVESTIMENTI POR</t>
  </si>
  <si>
    <t>150102</t>
  </si>
  <si>
    <t>UTILIZZO ALTRI CONTRIBUTI PER INVESTIMENTI</t>
  </si>
  <si>
    <t>150103</t>
  </si>
  <si>
    <t>COSTI CAPITALIZZATI DA DONAZIONI E LASCITI</t>
  </si>
  <si>
    <t>150104</t>
  </si>
  <si>
    <t>COSTI CAPITALIZZATI DA COSTI SOSTENUTI IN ECONOMIA</t>
  </si>
  <si>
    <t>COSTI</t>
  </si>
  <si>
    <t>160116</t>
  </si>
  <si>
    <t>PRESIDI MEDICO CHIRURGICI</t>
  </si>
  <si>
    <t>160131</t>
  </si>
  <si>
    <t>PRODOTTI PER DISINFEZIONE/DISINFESTAZIONE</t>
  </si>
  <si>
    <t>160140</t>
  </si>
  <si>
    <t>DIAGNOSTICI, REAGENTI E PRODOTTI CHIMICI DA LABOR.</t>
  </si>
  <si>
    <t>160141</t>
  </si>
  <si>
    <t>MATERIALI TECNICO-SANITARI DA LABORATORIO</t>
  </si>
  <si>
    <t>160143</t>
  </si>
  <si>
    <t>VETRERIE DA LABORATORIO E RELATIVI ACCESSORI</t>
  </si>
  <si>
    <t>160145</t>
  </si>
  <si>
    <t>GAS TECNICI PER LABORATORIO</t>
  </si>
  <si>
    <t>160150</t>
  </si>
  <si>
    <t>ALTRI PRODOTTI SANITARI</t>
  </si>
  <si>
    <t>160190</t>
  </si>
  <si>
    <t>COSTO MATERIALE TECNICO E DI CONSUMO POA FSC 2014/20</t>
  </si>
  <si>
    <t>160201</t>
  </si>
  <si>
    <t>PRODOTTI ALIMENTARI</t>
  </si>
  <si>
    <t>160203</t>
  </si>
  <si>
    <t>ABBIGLIAMENTO, DIVISE E DIP PER IL PERSONALE</t>
  </si>
  <si>
    <t>160204</t>
  </si>
  <si>
    <t>MATERIALI PER GUARDAROBA E CONVIVENZE</t>
  </si>
  <si>
    <t>160207</t>
  </si>
  <si>
    <t>MATERIALI PER PULIZIA</t>
  </si>
  <si>
    <t>160213</t>
  </si>
  <si>
    <t>COMBUSTIBILI</t>
  </si>
  <si>
    <t>160216</t>
  </si>
  <si>
    <t>CARBURANTI E LUBRIFICANTI</t>
  </si>
  <si>
    <t>160217</t>
  </si>
  <si>
    <t>CONSUMABILI PER MACCHINE D'UFFICIO ED ELETTRONICHE</t>
  </si>
  <si>
    <t>160219</t>
  </si>
  <si>
    <t>CANCELLERIA, STAMPATI E SUPPORTI INFORMATICI</t>
  </si>
  <si>
    <t>160221</t>
  </si>
  <si>
    <t>MATERIALE DIDATTICO, AUDIOVISIVO, FOTOGRAFICO</t>
  </si>
  <si>
    <t>160222</t>
  </si>
  <si>
    <t>ALTRI PRODOTTI ECONOMALI</t>
  </si>
  <si>
    <t>160225</t>
  </si>
  <si>
    <t>ARTICOLI PROMOZIONALI E GADGET</t>
  </si>
  <si>
    <t>160299</t>
  </si>
  <si>
    <t>ALTRI PRODOTTI NON SANITARI</t>
  </si>
  <si>
    <t>160401</t>
  </si>
  <si>
    <t>RIMANENZE INIZIALI DI PRODOTTI SANITARI</t>
  </si>
  <si>
    <t>160501</t>
  </si>
  <si>
    <t>RIMANENZE INIZIALI DI PRODOTTI NON SANITARI</t>
  </si>
  <si>
    <t>160598</t>
  </si>
  <si>
    <t>RIMANENZE INIZIALI POA FSC 2014/20</t>
  </si>
  <si>
    <t>160601</t>
  </si>
  <si>
    <t>RIMANENZE FINALI DI PRODOTTI SANITARI</t>
  </si>
  <si>
    <t>160701</t>
  </si>
  <si>
    <t>RIMANENZE FINALI DI PRODOTTI NON SANITARI</t>
  </si>
  <si>
    <t>160798</t>
  </si>
  <si>
    <t>RIMANENZE FINALI POA FSC 2014/20</t>
  </si>
  <si>
    <t>170101</t>
  </si>
  <si>
    <t>MATERIALI PER MANUTENZIONE IMMOBILI DI PROPRIETA'</t>
  </si>
  <si>
    <t>170102</t>
  </si>
  <si>
    <t>MATERIALI PER MANUTENZIONE IMMOBILI DI TERZI</t>
  </si>
  <si>
    <t>170103</t>
  </si>
  <si>
    <t>MATERIALI PER MANUT. E ACCESSORI DI MOBILI</t>
  </si>
  <si>
    <t>170104</t>
  </si>
  <si>
    <t>MATERIALI PER MANUT. E ACCESS. MACCHINE D'UFFICIO</t>
  </si>
  <si>
    <t>170107</t>
  </si>
  <si>
    <t>MATERIALI PER MANUT.E ACCESS.ATTREZZ.SCIENTIFICHE</t>
  </si>
  <si>
    <t>170108</t>
  </si>
  <si>
    <t>MATERIALI PER MANUT.E ACCESS. ATTREZZ.TECNICO ECON</t>
  </si>
  <si>
    <t>170110</t>
  </si>
  <si>
    <t>MATERIALI PER MANUT.E ACCESS. AUTOMEZZI</t>
  </si>
  <si>
    <t>170111</t>
  </si>
  <si>
    <t>MATERIALI PER MANUT.E ACCESS. IMBARCAZIONI</t>
  </si>
  <si>
    <t>170113</t>
  </si>
  <si>
    <t>ALTRI MATERIALI PER MANUTENZIONI E ACCESSORI</t>
  </si>
  <si>
    <t>180801</t>
  </si>
  <si>
    <t>PRESTAZ. SPECIALISTICHE AMBULAT. DA PUBBL.</t>
  </si>
  <si>
    <t>180802</t>
  </si>
  <si>
    <t>PRESTAZIONI DI LABORATORIO DA PUBBLICO</t>
  </si>
  <si>
    <t>180803</t>
  </si>
  <si>
    <t>ALTRE PRESTAZIONI SANITARIE DA PUBBLICO</t>
  </si>
  <si>
    <t>180804</t>
  </si>
  <si>
    <t>CONSULENZE SANITARIE DA PUBBLICO</t>
  </si>
  <si>
    <t>180805</t>
  </si>
  <si>
    <t>RIMBORSI SPESE SU CONSUL. SANIT. DA PUBBL.</t>
  </si>
  <si>
    <t>180806</t>
  </si>
  <si>
    <t>SERVIZI FORMATIVI DA SOGGETTI PUBBLICI (ECM)</t>
  </si>
  <si>
    <t>181001</t>
  </si>
  <si>
    <t>ATTIVITA' DI RICERCA SCIENTIFICA DA ENTI PUBBLICI</t>
  </si>
  <si>
    <t>181002</t>
  </si>
  <si>
    <t>CONVENZIONI DIVERSE CON ENTI PUBBLICI</t>
  </si>
  <si>
    <t>181003</t>
  </si>
  <si>
    <t>CONSULENZE AMM.VO GESTIONALI DA PUBBLICO</t>
  </si>
  <si>
    <t>181004</t>
  </si>
  <si>
    <t>CONSULENZE TECNICHE DA PUBBLICO</t>
  </si>
  <si>
    <t>181005</t>
  </si>
  <si>
    <t>ALTRE CONSULENZE DA PUBBLICO</t>
  </si>
  <si>
    <t>181006</t>
  </si>
  <si>
    <t>RIMB. SPESE SU CONSUL. NON SANIT. DA PUBBL.</t>
  </si>
  <si>
    <t>181007</t>
  </si>
  <si>
    <t>SERV. DI FORMAZIONE DA PUBBLICO (NON SANIT.)</t>
  </si>
  <si>
    <t>181008</t>
  </si>
  <si>
    <t>ALTRE PRESTAZIONI NON SANITARIE DA PUBBLICO</t>
  </si>
  <si>
    <t>190201</t>
  </si>
  <si>
    <t>CONSULENZE AMMINISTRATIVO GESTIONALI DA PRIVATO</t>
  </si>
  <si>
    <t>190203</t>
  </si>
  <si>
    <t>CONSULENZE TECNICHE DA PRIVATO</t>
  </si>
  <si>
    <t>190205</t>
  </si>
  <si>
    <t>CONSULENZE LEGALI DA PRIVATO</t>
  </si>
  <si>
    <t>190207</t>
  </si>
  <si>
    <t>ALTRE CONSULENZE NON SANITARIE DA PRIVATO</t>
  </si>
  <si>
    <t>190208</t>
  </si>
  <si>
    <t>COMPENSI A RELATORI CONVEGNI</t>
  </si>
  <si>
    <t>190301</t>
  </si>
  <si>
    <t>RIMBORSI SPESE SU CONSULENZE NON SANITARIE DA PRIV</t>
  </si>
  <si>
    <t>190302</t>
  </si>
  <si>
    <t>RIMBORSI SPESE A RELATORI CONVEGNI</t>
  </si>
  <si>
    <t>200201</t>
  </si>
  <si>
    <t>PRESTAZIONI SPECIALISTICHE AMBULATORIALI DA PRIVAT</t>
  </si>
  <si>
    <t>200202</t>
  </si>
  <si>
    <t>PRESTAZIONI DI LABORATORIO DA PRIVATO</t>
  </si>
  <si>
    <t>200203</t>
  </si>
  <si>
    <t>ALTRE PRESTAZIONI SANITARIE DA PRIVATO</t>
  </si>
  <si>
    <t>200204</t>
  </si>
  <si>
    <t>CONSULENZE SANITARIE DA PRIVATO</t>
  </si>
  <si>
    <t>200205</t>
  </si>
  <si>
    <t>RIMB. SPESE SU CONSULENZE SANIT. DA PRIV.</t>
  </si>
  <si>
    <t>200206</t>
  </si>
  <si>
    <t>SERVIZI SANITARI DA PRIVATO EX Dlgs 81/08</t>
  </si>
  <si>
    <t>200301</t>
  </si>
  <si>
    <t>COMPENSI PER ATTIVITA' L.P. DIRIGENTI SANITARI</t>
  </si>
  <si>
    <t>200302</t>
  </si>
  <si>
    <t>COMPENSI PER ATTIVITA' L.P. PERSONALE SUPPORTO</t>
  </si>
  <si>
    <t>200303</t>
  </si>
  <si>
    <t>ACC.TO FONDO ONERI DIFFERITI PER ATTIVITA' L.P.</t>
  </si>
  <si>
    <t>210101</t>
  </si>
  <si>
    <t>SERVIZI DI FORMAZIONE AL PERSONALE</t>
  </si>
  <si>
    <t>210102</t>
  </si>
  <si>
    <t>COMPENSI A DOCENTI PER FORMAZIONE AL PERSONALE</t>
  </si>
  <si>
    <t>210103</t>
  </si>
  <si>
    <t>RIMBORSI SPESE A DOCENTI PER FORMAZIONE PERSONALE</t>
  </si>
  <si>
    <t>220101</t>
  </si>
  <si>
    <t>SERVIZI DI LAVANDERIA</t>
  </si>
  <si>
    <t>220104</t>
  </si>
  <si>
    <t>SERVIZI DI PULIZIA</t>
  </si>
  <si>
    <t>220107</t>
  </si>
  <si>
    <t>SERVIZI DI MENSA E BUONI PASTO</t>
  </si>
  <si>
    <t>220113</t>
  </si>
  <si>
    <t>SERVIZI DI ELABORAZIONE E TRATTAMENTO DATI</t>
  </si>
  <si>
    <t>220114</t>
  </si>
  <si>
    <t>SERVIZIO DI TESORERIA, CASSA, DEPOSITO VALORI</t>
  </si>
  <si>
    <t>220116</t>
  </si>
  <si>
    <t>SERVIZI DI TRASPORTO BENI E FACCHINAGGIO</t>
  </si>
  <si>
    <t>220117</t>
  </si>
  <si>
    <t>SERVIZI DI AUTOTRASPORTO</t>
  </si>
  <si>
    <t>220119</t>
  </si>
  <si>
    <t>SERVIZI DI SMALTIMENTO RIFIUTI SPECIALI</t>
  </si>
  <si>
    <t>220120</t>
  </si>
  <si>
    <t>SERVIZI DA LAVORO INTERNALE</t>
  </si>
  <si>
    <t>220124</t>
  </si>
  <si>
    <t>SERVIZI DI GESTIONE IMBARCAZIONI</t>
  </si>
  <si>
    <t>220128</t>
  </si>
  <si>
    <t>ALTRI SERVIZI TECNICO ECONOMALI</t>
  </si>
  <si>
    <t>220129</t>
  </si>
  <si>
    <t>SERVIZI DI VIGILANZA</t>
  </si>
  <si>
    <t>220131</t>
  </si>
  <si>
    <t>SERVIZI DI RIPRODUZIONE, STAMPA, EDITORIA</t>
  </si>
  <si>
    <t>220146</t>
  </si>
  <si>
    <t>SERVIZI DI AUTOLAVAGGIO</t>
  </si>
  <si>
    <t>220147</t>
  </si>
  <si>
    <t>SERVIZI DI POSTEGGIO AUTOVETTURE</t>
  </si>
  <si>
    <t>220150</t>
  </si>
  <si>
    <t>SERVIZI DI RICERCA DA SOGGETTI PRIVATI</t>
  </si>
  <si>
    <t>220151</t>
  </si>
  <si>
    <t>Servizi di educazione Ambientale</t>
  </si>
  <si>
    <t>220152</t>
  </si>
  <si>
    <t>Servizi di Informazione e comunicazione Ambientale</t>
  </si>
  <si>
    <t>220190</t>
  </si>
  <si>
    <t>COSTO SERVIZI POA FSC 2014/20</t>
  </si>
  <si>
    <t>220193</t>
  </si>
  <si>
    <t>ALTRI SERVIZI NON SANITARI CONTRATTI LIBERO PROFESSIONALI</t>
  </si>
  <si>
    <t>220194</t>
  </si>
  <si>
    <t>Studio delle analisi delle pressioni industriali significative</t>
  </si>
  <si>
    <t>220195</t>
  </si>
  <si>
    <t>ALTRI SERVIZI NON SANITARI MASTERPLAN PACE DEL MELA</t>
  </si>
  <si>
    <t>220196</t>
  </si>
  <si>
    <t>Altri servizi non sanitari progetto AERCA</t>
  </si>
  <si>
    <t>220197</t>
  </si>
  <si>
    <t>Altri servizi non sanitari da privato Progetto CEM</t>
  </si>
  <si>
    <t>220198</t>
  </si>
  <si>
    <t>Altri servizi non sanitari da privato. Progetto Marine Strategy.( contrattisti con fattura)</t>
  </si>
  <si>
    <t>220199</t>
  </si>
  <si>
    <t>ALTRI SERVIZI NON SANITARI DA PRIVATO</t>
  </si>
  <si>
    <t>220201</t>
  </si>
  <si>
    <t>UTENZE TELEFONICHE DI RETE FISSA</t>
  </si>
  <si>
    <t>220202</t>
  </si>
  <si>
    <t>UTENZE TELEFONICHE DI RETE MOBILE</t>
  </si>
  <si>
    <t>220203</t>
  </si>
  <si>
    <t>UTENZE ELETTRICHE</t>
  </si>
  <si>
    <t>220204</t>
  </si>
  <si>
    <t>UTENZE ACQUEDOTTO E FOGNATURA</t>
  </si>
  <si>
    <t>220205</t>
  </si>
  <si>
    <t>UTENZE GAS</t>
  </si>
  <si>
    <t>220206</t>
  </si>
  <si>
    <t>UTENZE INTERNET</t>
  </si>
  <si>
    <t>220207</t>
  </si>
  <si>
    <t>UTENZE E CANONI DI ACCESSO BANCHE DATI</t>
  </si>
  <si>
    <t>220208</t>
  </si>
  <si>
    <t>CANONI RADIOTELEVISIVI</t>
  </si>
  <si>
    <t>220210</t>
  </si>
  <si>
    <t>ALTRE UTENZE E CANONI</t>
  </si>
  <si>
    <t>230101</t>
  </si>
  <si>
    <t>MANUTENZIONI EDILI FABBRICATI DI PROPRIETA'</t>
  </si>
  <si>
    <t>230102</t>
  </si>
  <si>
    <t>MANUTENZIONI EDILI FABBRICATI DI TERZI</t>
  </si>
  <si>
    <t>230107</t>
  </si>
  <si>
    <t>MANUTENZIONI IMPIANTI ELETTRICI</t>
  </si>
  <si>
    <t>230108</t>
  </si>
  <si>
    <t>MANUTENZIONI IMPIANTI TELEFONICI E TRASM.DATI</t>
  </si>
  <si>
    <t>230110</t>
  </si>
  <si>
    <t>MANUTENZIONI ALTRI IMPIANTI GENERICI</t>
  </si>
  <si>
    <t>230199</t>
  </si>
  <si>
    <t>ALTRE MANUTENZIONI SU FABBRICATI</t>
  </si>
  <si>
    <t>230202</t>
  </si>
  <si>
    <t>MANUTENZIONI IMPIANTI E MACCHINARI SPECIFICI</t>
  </si>
  <si>
    <t>230204</t>
  </si>
  <si>
    <t>MANUTENZIONI ATTREZZATURE SCIENTIFICHE</t>
  </si>
  <si>
    <t>230207</t>
  </si>
  <si>
    <t>MANUTENZIONI MOBILI E ARREDI</t>
  </si>
  <si>
    <t>230210</t>
  </si>
  <si>
    <t>MANUTENZIONI AUTOMEZZI</t>
  </si>
  <si>
    <t>230211</t>
  </si>
  <si>
    <t>MANUTENZIONI IMBARCAZIONI</t>
  </si>
  <si>
    <t>230213</t>
  </si>
  <si>
    <t>MANUTENZIONI ATTREZZATURE TECNICO-ECONOMALI</t>
  </si>
  <si>
    <t>230216</t>
  </si>
  <si>
    <t>MANUTENZIONI MACCHINE D'UFFICIO ED ELETTRONICHE</t>
  </si>
  <si>
    <t>230219</t>
  </si>
  <si>
    <t>MANUTENZIONI SOFTWARE</t>
  </si>
  <si>
    <t>230299</t>
  </si>
  <si>
    <t>ALTRE MANUTENZIONI DI BENI MOBILI</t>
  </si>
  <si>
    <t>240101</t>
  </si>
  <si>
    <t>LOCAZIONI PASSIVE</t>
  </si>
  <si>
    <t>240103</t>
  </si>
  <si>
    <t>CANONI DI NOLEGGIO FOTOCOPIATORI</t>
  </si>
  <si>
    <t>240104</t>
  </si>
  <si>
    <t>CANONI DI NOLEGGIO AUTOMEZZI</t>
  </si>
  <si>
    <t>240105</t>
  </si>
  <si>
    <t>CANONI DI NOLEGGIO APPARECCHIATURE SCIENTIFICHE</t>
  </si>
  <si>
    <t>240106</t>
  </si>
  <si>
    <t>CANONI DI NOLEGGIO HARDWARE E SOFTWARE</t>
  </si>
  <si>
    <t>240107</t>
  </si>
  <si>
    <t>CANONI DI LEASING OPERATIVO</t>
  </si>
  <si>
    <t>240108</t>
  </si>
  <si>
    <t>CANONI DI NOLEGGIO IMBARCAZIONI</t>
  </si>
  <si>
    <t>240110</t>
  </si>
  <si>
    <t>CANONI DI LEASING FINANZIARIO</t>
  </si>
  <si>
    <t>240113</t>
  </si>
  <si>
    <t>ALTRI COSTI PER GODIMENTO DI BENI DI TERZI</t>
  </si>
  <si>
    <t>251001</t>
  </si>
  <si>
    <t>DIRIGENZA R.S. - RETRIBUZIONE FISSA</t>
  </si>
  <si>
    <t>251002</t>
  </si>
  <si>
    <t>DIRIGENZA R.S. - RETRIBUZIONE VARIABILE</t>
  </si>
  <si>
    <t>251003</t>
  </si>
  <si>
    <t>DIRIGENZA R.S. - STRAORDINARI</t>
  </si>
  <si>
    <t>251004</t>
  </si>
  <si>
    <t>DIRIGENZA R.S. - RIMBORSO SPESA</t>
  </si>
  <si>
    <t>251005</t>
  </si>
  <si>
    <t>DIRIGENZA R.S. - RETRIBUZIONE DI RISULTATO</t>
  </si>
  <si>
    <t>251006</t>
  </si>
  <si>
    <t>DIRIGENZA R.S. - ONERI SOCIALI</t>
  </si>
  <si>
    <t>251010</t>
  </si>
  <si>
    <t>COMPARTO R.S. - RETRIBUZIONE FISSA</t>
  </si>
  <si>
    <t>251011</t>
  </si>
  <si>
    <t>COMPARTO R.S. - RETRIBUZIONE ACCESSORIA</t>
  </si>
  <si>
    <t>251012</t>
  </si>
  <si>
    <t>COMPARTO R.S. - STRAORDINARI</t>
  </si>
  <si>
    <t>251013</t>
  </si>
  <si>
    <t>COMPARTO R.S. - RIMBORSO SPESA</t>
  </si>
  <si>
    <t>251014</t>
  </si>
  <si>
    <t>COMPARTO R.S. - PRODUTTIVITA' COLLETTIVA</t>
  </si>
  <si>
    <t>251015</t>
  </si>
  <si>
    <t>COMPARTO R.S. - POSIZIONI ORGANIZZATIVE</t>
  </si>
  <si>
    <t>251016</t>
  </si>
  <si>
    <t>COMPARTO R.S. - ONERI SOCIALI</t>
  </si>
  <si>
    <t>251018</t>
  </si>
  <si>
    <t>PERSONALE R.S. - CONSULENZE A TERZI RIMBORSATE</t>
  </si>
  <si>
    <t>251020</t>
  </si>
  <si>
    <t>PERSONALE COMANDATO DIRIGENTE R.S. COMPENSI</t>
  </si>
  <si>
    <t>251021</t>
  </si>
  <si>
    <t>PERSONALE COMANDATO DIRIGENTE R.S. ONERI SOCIALI</t>
  </si>
  <si>
    <t>251030</t>
  </si>
  <si>
    <t>PERSONALE COMANDATO COMPARTO R.S. COMPENSI</t>
  </si>
  <si>
    <t>251031</t>
  </si>
  <si>
    <t>PERSONALE COMANDATO COMPARTO R.S. ONERI SOCIALI</t>
  </si>
  <si>
    <t>251040</t>
  </si>
  <si>
    <t>CONTRATTISTI EQUIPARATI AL R.S. COMPENSI</t>
  </si>
  <si>
    <t>251041</t>
  </si>
  <si>
    <t>CONTRATTISTI EQUIPARATI AL R.S. ONERI SOCIALI</t>
  </si>
  <si>
    <t>252001</t>
  </si>
  <si>
    <t>DIRIGENZA R.P. - RETRIBUZIONE FISSA</t>
  </si>
  <si>
    <t>252002</t>
  </si>
  <si>
    <t>DIRIGENZA R.P - RETRIBUZIONE VARIABILE</t>
  </si>
  <si>
    <t>252003</t>
  </si>
  <si>
    <t>DIRIGENZA R.P. - STRAORDINARI</t>
  </si>
  <si>
    <t>252004</t>
  </si>
  <si>
    <t>DIRIGENZA R.P. - RIMBORSO SPESA</t>
  </si>
  <si>
    <t>252005</t>
  </si>
  <si>
    <t>DIRIGENZA R.P.- RETRIBUZIONE DI RISULTATO</t>
  </si>
  <si>
    <t>252006</t>
  </si>
  <si>
    <t>DIRIGENZA R.P.- ONERI SOCIALI</t>
  </si>
  <si>
    <t>252010</t>
  </si>
  <si>
    <t>COMPARTO R.P. - RETRIBUZIONE FISSA</t>
  </si>
  <si>
    <t>252011</t>
  </si>
  <si>
    <t>COMPARTO R.P.- RETRIBUZIONE ACCESSORIA</t>
  </si>
  <si>
    <t>252012</t>
  </si>
  <si>
    <t>COMPARTO R.P.- STRAORDINARI</t>
  </si>
  <si>
    <t>252013</t>
  </si>
  <si>
    <t>COMPARTO R.P.- RIMBORSO SPESA</t>
  </si>
  <si>
    <t>252014</t>
  </si>
  <si>
    <t>COMPARTO R.P.- PRODUTTIVITA' COLLETTIVA</t>
  </si>
  <si>
    <t>252015</t>
  </si>
  <si>
    <t>COMPARTO R.P.- POSIZIONI ORGANIZZATIVE</t>
  </si>
  <si>
    <t>252016</t>
  </si>
  <si>
    <t>COMPARTO R.P.- ONERI SOCIALI</t>
  </si>
  <si>
    <t>252018</t>
  </si>
  <si>
    <t>PERSONALE R.P. - CONSULENZE A TERZI RIMBORSATE</t>
  </si>
  <si>
    <t>252020</t>
  </si>
  <si>
    <t>PERSONALE COMANDATO DIRIGENTE R.P. COMPENSI</t>
  </si>
  <si>
    <t>252021</t>
  </si>
  <si>
    <t>PERSONALE COMANDATO DIRIGENTE R.P. ONERI SOCIALI</t>
  </si>
  <si>
    <t>252030</t>
  </si>
  <si>
    <t>PERSONALE COMANDATO COMPARTO R.P. COMPENSI</t>
  </si>
  <si>
    <t>252031</t>
  </si>
  <si>
    <t>PERSONALE COMANDATO COMPARTO R.P. ONERI SOCIALI</t>
  </si>
  <si>
    <t>252040</t>
  </si>
  <si>
    <t>CONTRATTISTI EQUIPARATI AL R.P. COMPENSI</t>
  </si>
  <si>
    <t>252041</t>
  </si>
  <si>
    <t>CONTRATTISTI EQUIPARATI AL R.P. ONERI SOCIALI</t>
  </si>
  <si>
    <t>253001</t>
  </si>
  <si>
    <t>DIRIGENZA R.T. - RETRIBUZIONE FISSA</t>
  </si>
  <si>
    <t>253002</t>
  </si>
  <si>
    <t>DIRIGENZA R.T. - RETRIBUZIONE VARIABILE</t>
  </si>
  <si>
    <t>253003</t>
  </si>
  <si>
    <t>DIRIGENZA R.T. - STRAORDINARI</t>
  </si>
  <si>
    <t>253004</t>
  </si>
  <si>
    <t>DIRIGENZA R.T. - RIMBORSO SPESA</t>
  </si>
  <si>
    <t>253005</t>
  </si>
  <si>
    <t>DIRIGENZA R.T. - RETRIBUZIONE DI RISULTATO</t>
  </si>
  <si>
    <t>253006</t>
  </si>
  <si>
    <t>DIRIGENZA R.T. - ONERI SOCIALI</t>
  </si>
  <si>
    <t>253010</t>
  </si>
  <si>
    <t>COMPARTO R.T. - RETRIBUZIONE FISSA</t>
  </si>
  <si>
    <t>253011</t>
  </si>
  <si>
    <t>COMPARTO R.T. - RETRIBUZIONE ACCESSORIA</t>
  </si>
  <si>
    <t>253012</t>
  </si>
  <si>
    <t>COMPARTO R.T. - STRAORDINARI</t>
  </si>
  <si>
    <t>253013</t>
  </si>
  <si>
    <t>COMPARTO R.T. - RIMBORSO SPESA</t>
  </si>
  <si>
    <t>253014</t>
  </si>
  <si>
    <t>COMPARTO R.T. - PRODUTTIVITA' COLLETTIVA</t>
  </si>
  <si>
    <t>253015</t>
  </si>
  <si>
    <t>COMPARTO R.T. - POSIZIONI ORGANIZZATIVE</t>
  </si>
  <si>
    <t>253016</t>
  </si>
  <si>
    <t>COMPARTO R.T. - ONERI SOCIALI</t>
  </si>
  <si>
    <t>253018</t>
  </si>
  <si>
    <t>PERSONALE R.T. - CONSULENZE A TERZI RIMBORSATE</t>
  </si>
  <si>
    <t>253020</t>
  </si>
  <si>
    <t>PERSONALE COMANDATO DIRIGENTE R.T. COMPENSI</t>
  </si>
  <si>
    <t>253021</t>
  </si>
  <si>
    <t>PERSONALE COMANDATO DIRIGENTE R.T. ONERI SOCIALI</t>
  </si>
  <si>
    <t>253030</t>
  </si>
  <si>
    <t>PERSONALE COMANDATO COMPARTO R.T. COMPENSI</t>
  </si>
  <si>
    <t>253031</t>
  </si>
  <si>
    <t>PERSONALE COMANDATO COMPARTO R.T. ONERI SOCIALI</t>
  </si>
  <si>
    <t>253040</t>
  </si>
  <si>
    <t>CONTRATTISTI EQUIPARATI AL R.T. COMPENSI</t>
  </si>
  <si>
    <t>253041</t>
  </si>
  <si>
    <t>CONTRATTISTI EQUIPARATI AL R.T. ONERI SOCIALI</t>
  </si>
  <si>
    <t>254001</t>
  </si>
  <si>
    <t>DIRIGENZA R.A. - RETRIBUZIONE FISSA</t>
  </si>
  <si>
    <t>254002</t>
  </si>
  <si>
    <t>DIRIGENZA R.A. - RETRIBUZIONE VARIABILE</t>
  </si>
  <si>
    <t>254003</t>
  </si>
  <si>
    <t>DIRIGENZA R.A. - STRAORDINARI</t>
  </si>
  <si>
    <t>254004</t>
  </si>
  <si>
    <t>DIRIGENZA R.A. - RIMBORSO SPESA</t>
  </si>
  <si>
    <t>254005</t>
  </si>
  <si>
    <t>DIRIGENZA R.A. - RETRIBUZIONE DI RISULTATO</t>
  </si>
  <si>
    <t>254006</t>
  </si>
  <si>
    <t>DIRIGENZA R.A. - ONERI SOCIALI</t>
  </si>
  <si>
    <t>254010</t>
  </si>
  <si>
    <t>COMPARTO R.A. - RETRIBUZIONE FISSA</t>
  </si>
  <si>
    <t>254011</t>
  </si>
  <si>
    <t>COMPARTO R.A. - RETRIBUZIONE ACCESSORIA</t>
  </si>
  <si>
    <t>254012</t>
  </si>
  <si>
    <t>COMPARTO R.A. - STRAORDINARI</t>
  </si>
  <si>
    <t>254013</t>
  </si>
  <si>
    <t>COMPARTO R.A. - RIMBORSO SPESA</t>
  </si>
  <si>
    <t>254014</t>
  </si>
  <si>
    <t>COMPARTO R.A. - PRODUTTIVITA' COLLETTIVA</t>
  </si>
  <si>
    <t>254015</t>
  </si>
  <si>
    <t>COMPARTO R.A. - POSIZIONI ORGANIZZATIVE</t>
  </si>
  <si>
    <t>254016</t>
  </si>
  <si>
    <t>COMPARTO R.A. - ONERI SOCIALI</t>
  </si>
  <si>
    <t>254018</t>
  </si>
  <si>
    <t>PERSONALE R.A. - CONSULENZE A TERZI RIMBORSATE</t>
  </si>
  <si>
    <t>254020</t>
  </si>
  <si>
    <t>PERSONALE COMANDATO DIRIGENTE R.A. COMPENSI</t>
  </si>
  <si>
    <t>254021</t>
  </si>
  <si>
    <t>PERSONALE COMANDATO DIRIGENTE R.A. ONERI SOCIALI</t>
  </si>
  <si>
    <t>254030</t>
  </si>
  <si>
    <t>PERSONALE COMANDATO COMPARTO R.A. COMPENSI</t>
  </si>
  <si>
    <t>254031</t>
  </si>
  <si>
    <t>PERSONALE COMANDATO COMPARTO R.A. ONERI SOCIALI</t>
  </si>
  <si>
    <t>254040</t>
  </si>
  <si>
    <t>CONTRATTISTI EQUIPARATI AL R.A. COMPENSI</t>
  </si>
  <si>
    <t>254041</t>
  </si>
  <si>
    <t>CONTRATTISTI EQUIPARATI AL R.A. ONERI SOCIALI</t>
  </si>
  <si>
    <t>254048</t>
  </si>
  <si>
    <t>COMPARTO R. A. R.F. ALTRO PERS. IN CONVENZIONE</t>
  </si>
  <si>
    <t>254049</t>
  </si>
  <si>
    <t>PERS. COMP. ONERI SOCIALI ALTRO PERS. IN CONVENZIONE</t>
  </si>
  <si>
    <t>255001</t>
  </si>
  <si>
    <t>Retribuzione personale. Progetto Marina Strategy</t>
  </si>
  <si>
    <t>255002</t>
  </si>
  <si>
    <t>Missioni personale. Progetto Marine Strategy</t>
  </si>
  <si>
    <t>255003</t>
  </si>
  <si>
    <t>Oneri sociali Progetto Marine Strategy</t>
  </si>
  <si>
    <t>255004</t>
  </si>
  <si>
    <t>Retribuzione personale Progetto CEM</t>
  </si>
  <si>
    <t>255005</t>
  </si>
  <si>
    <t>Missioni personale Progetto CEM</t>
  </si>
  <si>
    <t>255006</t>
  </si>
  <si>
    <t>Oneri sociali Progetto CEM</t>
  </si>
  <si>
    <t>255007</t>
  </si>
  <si>
    <t>Retribuzione Personale progetto AERCA</t>
  </si>
  <si>
    <t>255008</t>
  </si>
  <si>
    <t>Missioni Personale progetto AERCA</t>
  </si>
  <si>
    <t>255009</t>
  </si>
  <si>
    <t>Oneri sociali personale progetto AERCA</t>
  </si>
  <si>
    <t>255010</t>
  </si>
  <si>
    <t>RETRIBUZIONE PERSONALE MASTERPLAN PACE DEL MELA</t>
  </si>
  <si>
    <t>255011</t>
  </si>
  <si>
    <t>MISSIONI PERSONALE MASTERPLAN PACE DEL MELA</t>
  </si>
  <si>
    <t>255012</t>
  </si>
  <si>
    <t>ONERI SOCIALI PERSONALE MASTERPLAN PACE DEL MELA</t>
  </si>
  <si>
    <t>255015</t>
  </si>
  <si>
    <t>RETRIBUZIONE E ONERI ALTRI PROGETTI MINORI</t>
  </si>
  <si>
    <t>255018</t>
  </si>
  <si>
    <t>RETRIBUZIONE FISSA PERSONALE PROGETTO DARE</t>
  </si>
  <si>
    <t>255019</t>
  </si>
  <si>
    <t>RETRIBUZIONE ACCESSORIA PERSONALE PROGETTO DARE</t>
  </si>
  <si>
    <t>255020</t>
  </si>
  <si>
    <t>ONERI SOCIALI PERSONALE PROGETTO DARE</t>
  </si>
  <si>
    <t>255080</t>
  </si>
  <si>
    <t>RETRIBUZIONE PERS. POA FSC 2014/20 L5</t>
  </si>
  <si>
    <t>255081</t>
  </si>
  <si>
    <t>MISSIONI PERS. POA FSC 2014/20 L5</t>
  </si>
  <si>
    <t>255082</t>
  </si>
  <si>
    <t>STRAORDINARIO PERS. POA FSC 2014/20 L5</t>
  </si>
  <si>
    <t>255083</t>
  </si>
  <si>
    <t>ONERI SOCIALI PERS. POA FSC 2014/20 L5</t>
  </si>
  <si>
    <t>255084</t>
  </si>
  <si>
    <t>RETRIBUZIONE PERS. POA FSC 2014/20 L6</t>
  </si>
  <si>
    <t>255085</t>
  </si>
  <si>
    <t>MISSIONI PERS. POA FSC 2014/20 L6</t>
  </si>
  <si>
    <t>255086</t>
  </si>
  <si>
    <t>STRAORDINARIO PERS. POA FSC 2014/20 L6</t>
  </si>
  <si>
    <t>255087</t>
  </si>
  <si>
    <t>ONERI SOCIALI PERS. POA FSC 2014/20 L6</t>
  </si>
  <si>
    <t>255088</t>
  </si>
  <si>
    <t>RETRIBUZIONE PERS. POA FSC 2014/20 L7</t>
  </si>
  <si>
    <t>255089</t>
  </si>
  <si>
    <t>MISSIONI PERS. POA FSC2014/20 L7</t>
  </si>
  <si>
    <t>255090</t>
  </si>
  <si>
    <t>STRAORDINARIO PERS. POA FSC 2014/20 L7</t>
  </si>
  <si>
    <t>255091</t>
  </si>
  <si>
    <t>ONERI SOCIALI  PERS. POA FSC 2014/20 L7</t>
  </si>
  <si>
    <t>260104</t>
  </si>
  <si>
    <t>INDENNITA' FISSE DEL DIRETTORE GENERALE</t>
  </si>
  <si>
    <t>260105</t>
  </si>
  <si>
    <t>INDENNITA' DI RISULTATO DEL DIRETTORE GENERALE</t>
  </si>
  <si>
    <t>260107</t>
  </si>
  <si>
    <t>INDENNITA' FISSE DEL DIRETTORE AMMINISTRATIVO</t>
  </si>
  <si>
    <t>260108</t>
  </si>
  <si>
    <t>INDENNITA' DI RISULTATO DEL DIR AMMVO E TECNICO</t>
  </si>
  <si>
    <t>260110</t>
  </si>
  <si>
    <t>INDENNITA' FISSE DEL DIRETTORE TECNICO</t>
  </si>
  <si>
    <t>260111</t>
  </si>
  <si>
    <t>INDENNITA' DI RISULTATO DEL DIRETTORE TECNICO</t>
  </si>
  <si>
    <t>260113</t>
  </si>
  <si>
    <t>INDENNITA' DEL COLLEGIO DEI REVISORI DEI CONTI</t>
  </si>
  <si>
    <t>260116</t>
  </si>
  <si>
    <t>INDENNITA' DEL NUCLEO DI VALUTAZIONE</t>
  </si>
  <si>
    <t>260119</t>
  </si>
  <si>
    <t>RIMBORSI SPESA AL DIRETTORE GENERALE</t>
  </si>
  <si>
    <t>260122</t>
  </si>
  <si>
    <t>RIMBORSI SPESA AL DIRETTORE AMMINISTRATIVO</t>
  </si>
  <si>
    <t>260125</t>
  </si>
  <si>
    <t>RIMBORSI SPESA AL DIRETTORE TECNICO</t>
  </si>
  <si>
    <t>260128</t>
  </si>
  <si>
    <t>RIMBORSI SPESA AL COLLEGIO DEI REVISORI</t>
  </si>
  <si>
    <t>260131</t>
  </si>
  <si>
    <t>RIMBORSI SPESA AL NUCLEO DI VALUTAZIONE</t>
  </si>
  <si>
    <t>260132</t>
  </si>
  <si>
    <t>ONERI SOCIALI SUI COMPENSI DEGLI ORGANI DIREZIONE</t>
  </si>
  <si>
    <t>260199</t>
  </si>
  <si>
    <t>ALTRI COSTI DEGLI ORGANI DELLA DIREZIONE</t>
  </si>
  <si>
    <t>260301</t>
  </si>
  <si>
    <t>260302</t>
  </si>
  <si>
    <t>PREMI DI ASSICURAZIONE</t>
  </si>
  <si>
    <t>260304</t>
  </si>
  <si>
    <t>MULTE, AMMENDE E SANZIONI AMM.VE PECUNIARIE</t>
  </si>
  <si>
    <t>260305</t>
  </si>
  <si>
    <t>GETTONI DI PRESENZA E RIMBORSI A COMMISSIONI</t>
  </si>
  <si>
    <t>260306</t>
  </si>
  <si>
    <t>SPESE PER CONFERENZE, CONGRESSI, MANIFESTAZIONI</t>
  </si>
  <si>
    <t>260307</t>
  </si>
  <si>
    <t>SPESE DI PUBBLICITA'</t>
  </si>
  <si>
    <t>260308</t>
  </si>
  <si>
    <t>SPESE DI RAPPRESENTANZA</t>
  </si>
  <si>
    <t>260309</t>
  </si>
  <si>
    <t>SPESE DI PUBBLICAZIONE BANDI, AVVISI E CONCORSI</t>
  </si>
  <si>
    <t>260310</t>
  </si>
  <si>
    <t>SPESE PER ABBONAMENTI A QUOTIDIANI E RIVISTE</t>
  </si>
  <si>
    <t>260311</t>
  </si>
  <si>
    <t>ACQUISTO DI LIBRI</t>
  </si>
  <si>
    <t>260312</t>
  </si>
  <si>
    <t>SPESE PER VIAGGI</t>
  </si>
  <si>
    <t>260313</t>
  </si>
  <si>
    <t>SPESE PER SERVIZI ALBERGHIERI</t>
  </si>
  <si>
    <t>260314</t>
  </si>
  <si>
    <t>SPESE CONDOMINIALI</t>
  </si>
  <si>
    <t>260315</t>
  </si>
  <si>
    <t>SPESE POSTALI</t>
  </si>
  <si>
    <t>260318</t>
  </si>
  <si>
    <t>BOLLI E MARCHE</t>
  </si>
  <si>
    <t>260319</t>
  </si>
  <si>
    <t>SPESE DI ESAZIONE</t>
  </si>
  <si>
    <t>260330</t>
  </si>
  <si>
    <t>ALTRE SPESE GENERALI</t>
  </si>
  <si>
    <t>260331</t>
  </si>
  <si>
    <t>CASSA INPS-PREVIDENZA E ASSISTENZA PROFESSIONISTI</t>
  </si>
  <si>
    <t>270101</t>
  </si>
  <si>
    <t>AMM.TO COSTI DI IMPIANTO, AMPLIAMENTO, AVVIAMENTO</t>
  </si>
  <si>
    <t>270104</t>
  </si>
  <si>
    <t>AMM.TO COSTI DI RICERCA, SVILUPPO E PUBBLICITA'</t>
  </si>
  <si>
    <t>270106</t>
  </si>
  <si>
    <t>AMM.TO CONCESSIONI, LICENZE, MARCHI</t>
  </si>
  <si>
    <t>270107</t>
  </si>
  <si>
    <t>AMM.TO DIRITTI DI BREVETTO E DI UTILIZZAZIONE OPER</t>
  </si>
  <si>
    <t>270109</t>
  </si>
  <si>
    <t>AMM.TO MANUT.STRAORD. E MIGLIORIE SU BENI DI TERZI</t>
  </si>
  <si>
    <t>270113</t>
  </si>
  <si>
    <t>AMM.TO ALTRE IMMOBILIZZAZIONI IMMATERIALI</t>
  </si>
  <si>
    <t>270117</t>
  </si>
  <si>
    <t>AMM.TO ONERI PLURIENNALI ROOSEVELT</t>
  </si>
  <si>
    <t>270201</t>
  </si>
  <si>
    <t>AMM.TO FABBRICATI DISPONIBILI STRUMENTALI</t>
  </si>
  <si>
    <t>270204</t>
  </si>
  <si>
    <t>AMM.TO FABBRICATI INDISPONIBILI STRUMENTALI</t>
  </si>
  <si>
    <t>270207</t>
  </si>
  <si>
    <t>AMM.TO FABBRICATI DISPONIBILI NON STRUMENTALI</t>
  </si>
  <si>
    <t>270210</t>
  </si>
  <si>
    <t>AMM.TO FABBRICATI INDISPONIBILI NON STRUMENTALI</t>
  </si>
  <si>
    <t>270211</t>
  </si>
  <si>
    <t>AMM.TO COSTRUZIONI LEGGERE</t>
  </si>
  <si>
    <t>270301</t>
  </si>
  <si>
    <t>AMM.TO IMPIANTI E MACCHINARI GENERICI</t>
  </si>
  <si>
    <t>270302</t>
  </si>
  <si>
    <t>AMM.TO IMPIANTI E MACCHINARI SPECIFICI</t>
  </si>
  <si>
    <t>270303</t>
  </si>
  <si>
    <t>AMM.TO IMPIANTI E MACCHINARI</t>
  </si>
  <si>
    <t>270304</t>
  </si>
  <si>
    <t>AMM.TO ATTREZZATURE SANITARIE E SCIENTIFICHE</t>
  </si>
  <si>
    <t>270305</t>
  </si>
  <si>
    <t>AMM.TO APPARECCHIATURE LABORATORIO DI ANALISI</t>
  </si>
  <si>
    <t>270306</t>
  </si>
  <si>
    <t>AMM.TO ATTREZZATURE</t>
  </si>
  <si>
    <t>270307</t>
  </si>
  <si>
    <t>AMM.TO MOBILI E ARREDI</t>
  </si>
  <si>
    <t>270309</t>
  </si>
  <si>
    <t>AMM.TO AUTOVETTURE</t>
  </si>
  <si>
    <t>270310</t>
  </si>
  <si>
    <t>AMM.TO AUTOMEZZI</t>
  </si>
  <si>
    <t>270311</t>
  </si>
  <si>
    <t>AMM.TO NATANTI</t>
  </si>
  <si>
    <t>270313</t>
  </si>
  <si>
    <t>AMM.TO ALTRE IMMOBILIZZAZIONI MATERIALI</t>
  </si>
  <si>
    <t>270316</t>
  </si>
  <si>
    <t>AMM.TO MACCHINE D'UFFICIO ELETTRONICHE</t>
  </si>
  <si>
    <t>270320</t>
  </si>
  <si>
    <t>**AMM.TO ABBIGLIAMENTO, CALZATURE ED ACCESS.</t>
  </si>
  <si>
    <t>270332</t>
  </si>
  <si>
    <t>AMM.TO ATTREZZATURE TECNICO ECONOMALI</t>
  </si>
  <si>
    <t>280101</t>
  </si>
  <si>
    <t>SVALUTAZIONE DEI CREDITI</t>
  </si>
  <si>
    <t>290101</t>
  </si>
  <si>
    <t>VARIAZIONE DELLE RIMANENZE SANITARIE</t>
  </si>
  <si>
    <t>290201</t>
  </si>
  <si>
    <t>VARIAZIONE DELLE RIMANENZE NON SANITARIE</t>
  </si>
  <si>
    <t>300101</t>
  </si>
  <si>
    <t>ACC.TO PER RISCHI SU LITI, ARBITRAGGI, RISARCIMENT</t>
  </si>
  <si>
    <t>300104</t>
  </si>
  <si>
    <t>ACCANTONAMENTO T.F.R.</t>
  </si>
  <si>
    <t>300105</t>
  </si>
  <si>
    <t>ACCANTONAMENTO INDENNITA' DI RISULTATO E ONERI PREVIDENZIALI ORGANI DI DIREZIONE</t>
  </si>
  <si>
    <t>300106</t>
  </si>
  <si>
    <t>Accantonamento incentivi ex art. 113 DLgs 50/2016</t>
  </si>
  <si>
    <t>300107</t>
  </si>
  <si>
    <t>ACC.TO ONERI DA LIQUIDARE AL PERSONALE DIRIGENZA</t>
  </si>
  <si>
    <t>300108</t>
  </si>
  <si>
    <t>ACC.TO ONERI DA LIQUIDARE AL PERSONALE COMPARTO</t>
  </si>
  <si>
    <t>300109</t>
  </si>
  <si>
    <t>ACC.TO ONERI PREVIDENZIALI E IRAP SU F.DI COMPARTO</t>
  </si>
  <si>
    <t>300110</t>
  </si>
  <si>
    <t>ACC.TO ONERI PER RINNOVI CONTRATTUALI</t>
  </si>
  <si>
    <t>300111</t>
  </si>
  <si>
    <t>ONERI PREVIDENZIALI E IRAP SU F.DI DIRIGENZA</t>
  </si>
  <si>
    <t>300112</t>
  </si>
  <si>
    <t>ACC.TO AL FONDO EQUO INDENNIZZO</t>
  </si>
  <si>
    <t>300113</t>
  </si>
  <si>
    <t>ACC.TO ONERI PER IMPOSTE E TASSE</t>
  </si>
  <si>
    <t>300114</t>
  </si>
  <si>
    <t>ALTRI ACCANTONAMENTI</t>
  </si>
  <si>
    <t>300199</t>
  </si>
  <si>
    <t>ACCANTONAMENTI PER ALTRI RISCHI E ONERI</t>
  </si>
  <si>
    <t>310101</t>
  </si>
  <si>
    <t>INTERESSI ATTIVI SU C/C ISTITUTO CASSIERE</t>
  </si>
  <si>
    <t>310104</t>
  </si>
  <si>
    <t>INTERESSI ATTIVI SU C/C POSTALE</t>
  </si>
  <si>
    <t>310105</t>
  </si>
  <si>
    <t>INTERESSI ATTIVI DIVERSI</t>
  </si>
  <si>
    <t>310107</t>
  </si>
  <si>
    <t>PROVENTI FINANZIARI</t>
  </si>
  <si>
    <t>320101</t>
  </si>
  <si>
    <t>INTERESSI PASSIVI PER ANTICIPAZIONI DI CASSA</t>
  </si>
  <si>
    <t>320102</t>
  </si>
  <si>
    <t>INTERESSI PASSIVI SU MUTUI</t>
  </si>
  <si>
    <t>320103</t>
  </si>
  <si>
    <t>INTERESSI PASSIVI PER ALTRE FORME DI FINANZIAMENTO</t>
  </si>
  <si>
    <t>320104</t>
  </si>
  <si>
    <t>INTERESSI MORATORI</t>
  </si>
  <si>
    <t>320110</t>
  </si>
  <si>
    <t>SPESE E COMMISSIONI BANCARIE</t>
  </si>
  <si>
    <t>320112</t>
  </si>
  <si>
    <t>SPESE DI INCASSO</t>
  </si>
  <si>
    <t>320120</t>
  </si>
  <si>
    <t>ALTRI ONERI FINANZIARI</t>
  </si>
  <si>
    <t>330101</t>
  </si>
  <si>
    <t>RIVALUTAZIONE IMMOBILIZZAZIONI</t>
  </si>
  <si>
    <t>330108</t>
  </si>
  <si>
    <t>ALTRE RIVALUTAZIONI</t>
  </si>
  <si>
    <t>340101</t>
  </si>
  <si>
    <t>SVALUTAZIONE IMMOBILIZZAZIONI</t>
  </si>
  <si>
    <t>340103</t>
  </si>
  <si>
    <t>SVALUTAZIONE MAGAZZINO</t>
  </si>
  <si>
    <t>340108</t>
  </si>
  <si>
    <t>ALTRE SVALUTAZIONI</t>
  </si>
  <si>
    <t>350101</t>
  </si>
  <si>
    <t>PLUSVALENZE DA ALIENAZIONI ORDINARIE</t>
  </si>
  <si>
    <t>350102</t>
  </si>
  <si>
    <t>PLUSVALENZE DA ALIENAZIONI STRAORDINARIE</t>
  </si>
  <si>
    <t>350201</t>
  </si>
  <si>
    <t>SOPRAVVENIENZE ATTIVE</t>
  </si>
  <si>
    <t>350202</t>
  </si>
  <si>
    <t>ARROTONDAMENTI E ABBUONI ATTIVI</t>
  </si>
  <si>
    <t>350203</t>
  </si>
  <si>
    <t>INSUSSISTENZE DEL PASSIVO</t>
  </si>
  <si>
    <t>360101</t>
  </si>
  <si>
    <t>MINUSVALENZE DA ALIENAZIONI ORDINARIE</t>
  </si>
  <si>
    <t>360102</t>
  </si>
  <si>
    <t>MINUSVALENZE DA FUORI USO</t>
  </si>
  <si>
    <t>360103</t>
  </si>
  <si>
    <t>MINUSVALENZE DA ALIENAZIONI STRAORDINARIE</t>
  </si>
  <si>
    <t>360201</t>
  </si>
  <si>
    <t>SOPRAVVENIENZE PASSIVE</t>
  </si>
  <si>
    <t>360203</t>
  </si>
  <si>
    <t>ARROTONDAMENTI E ABBUONI PASSIVI</t>
  </si>
  <si>
    <t>360204</t>
  </si>
  <si>
    <t>INSUSSISTENZE DELL'ATTIVO</t>
  </si>
  <si>
    <t>370101</t>
  </si>
  <si>
    <t>370102</t>
  </si>
  <si>
    <t>IRAP progetto Marine strategy</t>
  </si>
  <si>
    <t>370103</t>
  </si>
  <si>
    <t>370104</t>
  </si>
  <si>
    <t>IRES</t>
  </si>
  <si>
    <t>370105</t>
  </si>
  <si>
    <t>IRAP progetto AERCA</t>
  </si>
  <si>
    <t>370106</t>
  </si>
  <si>
    <t>IRAP MASTERPLAN PACE DEL MELA</t>
  </si>
  <si>
    <t>370107</t>
  </si>
  <si>
    <t>TASSE DI CIRCOLAZIONE AUTOMEZZI</t>
  </si>
  <si>
    <t>370108</t>
  </si>
  <si>
    <t>IMPOSTE DI REGISTRO</t>
  </si>
  <si>
    <t>370109</t>
  </si>
  <si>
    <t>IMPOSTE DI BOLLO</t>
  </si>
  <si>
    <t>370110</t>
  </si>
  <si>
    <t>IMPOSTE/TASSE COMUNALI</t>
  </si>
  <si>
    <t>370111</t>
  </si>
  <si>
    <t>TASSE DI CONCESSIONE GOVERNATIVA</t>
  </si>
  <si>
    <t>370112</t>
  </si>
  <si>
    <t>BOLLO E CIRCOLARI AUTOMEZZI A NOLEGGIO</t>
  </si>
  <si>
    <t>370150</t>
  </si>
  <si>
    <t>ALTRE IMPOSTE E TASSE DIVERSE</t>
  </si>
  <si>
    <t>370190</t>
  </si>
  <si>
    <t xml:space="preserve">IRAP POA FSC 2014/20 </t>
  </si>
  <si>
    <t>370201</t>
  </si>
  <si>
    <t>IVA INDETRAIBILE</t>
  </si>
  <si>
    <t>380101</t>
  </si>
  <si>
    <t>CONTRIBUTI AD ENTI PUBBLICI</t>
  </si>
  <si>
    <t>380102</t>
  </si>
  <si>
    <t>CONTRIBUTI AD ENTI PRIVATI</t>
  </si>
  <si>
    <t>380103</t>
  </si>
  <si>
    <t>CONTRIBUTI AD ALTRE AGENZIE AMBIENTALI ex L.93/01</t>
  </si>
  <si>
    <t>380106</t>
  </si>
  <si>
    <t>PREMI A CONCORSO</t>
  </si>
  <si>
    <t>380107</t>
  </si>
  <si>
    <t>BORSE DI STUDIO</t>
  </si>
  <si>
    <t>INT_SP_CE</t>
  </si>
  <si>
    <t>CREDITI VS CONTROLLANTI</t>
  </si>
  <si>
    <t>INT_SP_PRZ</t>
  </si>
  <si>
    <t>PERMUTAZIONI PATRIMONIALI</t>
  </si>
  <si>
    <t>SALDO 2025</t>
  </si>
  <si>
    <t>RIMODULAZIONE + INTEGRAZIONI X INVESTIMENTI</t>
  </si>
  <si>
    <t>IPOTESTI PIANO INVESTIMENTI</t>
  </si>
  <si>
    <t>ID</t>
  </si>
  <si>
    <t>X</t>
  </si>
  <si>
    <t>A</t>
  </si>
  <si>
    <t>B</t>
  </si>
  <si>
    <t>C=A+B</t>
  </si>
  <si>
    <t>D=C+E</t>
  </si>
  <si>
    <t>E</t>
  </si>
  <si>
    <t>090212 - DEBITI V/S IL PERSONALE DIPENDENTE  DIR SAN FONDI  ANTE</t>
  </si>
  <si>
    <t xml:space="preserve">090316 - DEBITI VS. INPS CORRENTE </t>
  </si>
  <si>
    <t>090226 - DEBITI V/S IL PERSONALE DIPENDENTE  COMP FISSE CORRENTE</t>
  </si>
  <si>
    <t>090227 - DEBITI V/S IL PERSONALE DIPENDENTE  COMP FONDI CORRENTE</t>
  </si>
  <si>
    <t xml:space="preserve">090318 -DEBITI VS. INPDAP CORRENTE </t>
  </si>
  <si>
    <t>090223 - DEBITI V/S IL PERSONALE DIPENDENTE  DIR PTA  CORRENTE</t>
  </si>
  <si>
    <t>090224 - DEBITI V/S IL PERSONALE DIPENDENTE  DIR PTA  FONDI  CORRENTE</t>
  </si>
  <si>
    <t>090225 - ALTRI DEBITI VS. PERSONALE DIR PTA  CORRENTE</t>
  </si>
  <si>
    <t>090407 -DEBITI VS. ERARIO PER IRES</t>
  </si>
  <si>
    <t>090500 - DEBITI DIVERSI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</si>
</sst>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 _€_-;\-* #,##0.00\ _€_-;_-* &quot;-&quot;??\ _€_-;_-@_-"/>
    <numFmt numFmtId="164" formatCode="_-* #,##0.00_-;\-* #,##0.00_-;_-* &quot;-&quot;??_-;_-@_-"/>
    <numFmt numFmtId="165" formatCode="_-* #,##0_-;\-* #,##0_-;_-* &quot;-&quot;??_-;_-@_-"/>
    <numFmt numFmtId="166" formatCode="_-* #,##0_-;\-* #,##0_-;_-* \-??_-;_-@_-"/>
    <numFmt numFmtId="167" formatCode="_-* #,##0\ _€_-;\-* #,##0\ _€_-;_-* &quot;-&quot;??\ _€_-;_-@_-"/>
    <numFmt numFmtId="168" formatCode="0_ ;[Red]\-0\ "/>
    <numFmt numFmtId="169" formatCode="_-* #,##0_-;\-* #,##0_-;_-* &quot;-&quot;_-;_-@_-"/>
    <numFmt numFmtId="170" formatCode="_-* #,##0.00_-;\-* #,##0.00_-;_-* &quot;-&quot;_-;_-@_-"/>
    <numFmt numFmtId="171" formatCode="_-* #,##0.000000000\ _€_-;\-* #,##0.000000000\ _€_-;_-* &quot;-&quot;??\ _€_-;_-@_-"/>
  </numFmts>
  <fonts count="33">
    <font>
      <sz val="11"/>
      <color theme="1"/>
      <name val="Calibri"/>
      <family val="2"/>
      <scheme val="minor"/>
    </font>
    <font>
      <sz val="11"/>
      <color theme="1"/>
      <name val="Calibri"/>
      <family val="2"/>
      <scheme val="minor"/>
    </font>
    <font>
      <sz val="11"/>
      <color indexed="63"/>
      <name val="Calibri"/>
      <family val="2"/>
    </font>
    <font>
      <b/>
      <sz val="12"/>
      <name val="Garamond"/>
      <family val="1"/>
    </font>
    <font>
      <sz val="11"/>
      <color theme="1"/>
      <name val="Garamond"/>
      <family val="1"/>
    </font>
    <font>
      <sz val="10"/>
      <name val="Calibri"/>
      <family val="2"/>
    </font>
    <font>
      <i/>
      <sz val="12"/>
      <name val="Garamond"/>
      <family val="1"/>
    </font>
    <font>
      <sz val="12"/>
      <name val="Garamond"/>
      <family val="1"/>
    </font>
    <font>
      <sz val="12"/>
      <color theme="1"/>
      <name val="Garamond"/>
      <family val="1"/>
    </font>
    <font>
      <i/>
      <sz val="11"/>
      <color rgb="FF7F7F7F"/>
      <name val="Calibri"/>
      <family val="2"/>
      <charset val="1"/>
    </font>
    <font>
      <sz val="10"/>
      <name val="Garamond"/>
      <family val="1"/>
    </font>
    <font>
      <sz val="9"/>
      <color theme="1"/>
      <name val="Garamond"/>
      <family val="1"/>
    </font>
    <font>
      <sz val="10"/>
      <name val="Arial"/>
      <family val="2"/>
    </font>
    <font>
      <b/>
      <sz val="10"/>
      <color theme="4" tint="-0.249977111117893"/>
      <name val="Garamond"/>
      <family val="1"/>
    </font>
    <font>
      <b/>
      <sz val="11"/>
      <color theme="1"/>
      <name val="Garamond"/>
      <family val="1"/>
    </font>
    <font>
      <sz val="9"/>
      <name val="Garamond"/>
      <family val="1"/>
    </font>
    <font>
      <b/>
      <sz val="9"/>
      <name val="Garamond"/>
      <family val="1"/>
    </font>
    <font>
      <b/>
      <sz val="11"/>
      <color rgb="FFFF0000"/>
      <name val="Calibri"/>
      <family val="2"/>
      <scheme val="minor"/>
    </font>
    <font>
      <i/>
      <sz val="11"/>
      <name val="Garamond"/>
      <family val="1"/>
    </font>
    <font>
      <b/>
      <sz val="10"/>
      <name val="Garamond"/>
      <family val="1"/>
    </font>
    <font>
      <i/>
      <sz val="10"/>
      <name val="Garamond"/>
      <family val="1"/>
    </font>
    <font>
      <b/>
      <sz val="11"/>
      <color theme="1"/>
      <name val="Calibri"/>
      <family val="2"/>
      <scheme val="minor"/>
    </font>
    <font>
      <sz val="10"/>
      <color indexed="8"/>
      <name val="SansSerif"/>
    </font>
    <font>
      <sz val="9"/>
      <color indexed="8"/>
      <name val="SansSerif"/>
    </font>
    <font>
      <sz val="9"/>
      <color rgb="FFFF0000"/>
      <name val="SansSerif"/>
    </font>
    <font>
      <sz val="11"/>
      <color rgb="FFFF0000"/>
      <name val="Calibri"/>
      <family val="2"/>
      <scheme val="minor"/>
    </font>
    <font>
      <sz val="9"/>
      <color indexed="8"/>
      <name val="Garamond"/>
      <family val="1"/>
    </font>
    <font>
      <sz val="11"/>
      <name val="Garamond"/>
      <family val="1"/>
    </font>
    <font>
      <b/>
      <sz val="12"/>
      <color theme="1"/>
      <name val="Garamond"/>
      <family val="1"/>
    </font>
    <font>
      <b/>
      <sz val="9"/>
      <color rgb="FF000000"/>
      <name val="Garamond"/>
      <family val="1"/>
    </font>
    <font>
      <b/>
      <sz val="12"/>
      <color rgb="FF000000"/>
      <name val="Garamond"/>
      <family val="1"/>
    </font>
    <font>
      <b/>
      <sz val="11"/>
      <name val="Garamond"/>
      <family val="1"/>
    </font>
    <font>
      <sz val="9"/>
      <color rgb="FFFF0000"/>
      <name val="Garamond"/>
      <family val="1"/>
    </font>
  </fonts>
  <fills count="28">
    <fill>
      <patternFill patternType="none"/>
    </fill>
    <fill>
      <patternFill patternType="gray125"/>
    </fill>
    <fill>
      <patternFill patternType="solid">
        <fgColor theme="7" tint="0.79998168889431442"/>
        <bgColor indexed="64"/>
      </patternFill>
    </fill>
    <fill>
      <patternFill patternType="solid">
        <fgColor rgb="FFCCFFCC"/>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C0C0C0"/>
        <bgColor rgb="FF000000"/>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indexed="22"/>
        <bgColor indexed="64"/>
      </patternFill>
    </fill>
    <fill>
      <patternFill patternType="solid">
        <fgColor indexed="9"/>
        <bgColor indexed="64"/>
      </patternFill>
    </fill>
    <fill>
      <patternFill patternType="solid">
        <fgColor rgb="FFFFC000"/>
        <bgColor indexed="64"/>
      </patternFill>
    </fill>
    <fill>
      <patternFill patternType="solid">
        <fgColor rgb="FF66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E1E1FF"/>
        <bgColor indexed="64"/>
      </patternFill>
    </fill>
    <fill>
      <patternFill patternType="solid">
        <fgColor theme="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CCCCFF"/>
        <bgColor indexed="64"/>
      </patternFill>
    </fill>
    <fill>
      <patternFill patternType="solid">
        <fgColor theme="4" tint="0.79998168889431442"/>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theme="0"/>
      </left>
      <right/>
      <top/>
      <bottom/>
      <diagonal/>
    </border>
    <border>
      <left/>
      <right/>
      <top/>
      <bottom style="thin">
        <color theme="4" tint="0.39997558519241921"/>
      </bottom>
      <diagonal/>
    </border>
    <border>
      <left style="dotted">
        <color indexed="55"/>
      </left>
      <right style="dotted">
        <color indexed="55"/>
      </right>
      <top style="dotted">
        <color indexed="55"/>
      </top>
      <bottom style="dotted">
        <color indexed="55"/>
      </bottom>
      <diagonal/>
    </border>
    <border>
      <left style="dotted">
        <color indexed="55"/>
      </left>
      <right style="dotted">
        <color indexed="55"/>
      </right>
      <top/>
      <bottom/>
      <diagonal/>
    </border>
    <border>
      <left style="hair">
        <color auto="1"/>
      </left>
      <right style="hair">
        <color auto="1"/>
      </right>
      <top style="hair">
        <color auto="1"/>
      </top>
      <bottom style="hair">
        <color auto="1"/>
      </bottom>
      <diagonal/>
    </border>
    <border>
      <left style="dotted">
        <color indexed="55"/>
      </left>
      <right/>
      <top style="dotted">
        <color indexed="55"/>
      </top>
      <bottom style="dotted">
        <color indexed="5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thin">
        <color theme="5" tint="0.39997558519241921"/>
      </bottom>
      <diagonal/>
    </border>
  </borders>
  <cellStyleXfs count="9">
    <xf numFmtId="0" fontId="0" fillId="0" borderId="0"/>
    <xf numFmtId="43" fontId="1" fillId="0" borderId="0" applyFont="0" applyFill="0" applyBorder="0" applyAlignment="0" applyProtection="0"/>
    <xf numFmtId="0" fontId="2" fillId="0" borderId="0"/>
    <xf numFmtId="0" fontId="5" fillId="0" borderId="0"/>
    <xf numFmtId="164" fontId="1" fillId="0" borderId="0" applyFont="0" applyFill="0" applyBorder="0" applyAlignment="0" applyProtection="0"/>
    <xf numFmtId="0" fontId="1" fillId="0" borderId="0"/>
    <xf numFmtId="0" fontId="9" fillId="0" borderId="0" applyBorder="0" applyProtection="0"/>
    <xf numFmtId="0" fontId="12" fillId="0" borderId="0"/>
    <xf numFmtId="169" fontId="1" fillId="0" borderId="0" applyFont="0" applyFill="0" applyBorder="0" applyAlignment="0" applyProtection="0"/>
  </cellStyleXfs>
  <cellXfs count="243">
    <xf numFmtId="0" fontId="0" fillId="0" borderId="0" xfId="0"/>
    <xf numFmtId="0" fontId="0" fillId="0" borderId="0" xfId="0" applyAlignment="1">
      <alignment horizontal="center"/>
    </xf>
    <xf numFmtId="43" fontId="0" fillId="0" borderId="0" xfId="1" applyFont="1"/>
    <xf numFmtId="0" fontId="11" fillId="0" borderId="0" xfId="0" applyFont="1"/>
    <xf numFmtId="0" fontId="0" fillId="0" borderId="0" xfId="0" pivotButton="1"/>
    <xf numFmtId="43" fontId="0" fillId="0" borderId="0" xfId="0" applyNumberFormat="1"/>
    <xf numFmtId="43" fontId="0" fillId="5" borderId="0" xfId="0" applyNumberFormat="1" applyFill="1"/>
    <xf numFmtId="43" fontId="13" fillId="7" borderId="2" xfId="1" applyFont="1" applyFill="1" applyBorder="1"/>
    <xf numFmtId="43" fontId="0" fillId="6" borderId="0" xfId="1" applyFont="1" applyFill="1"/>
    <xf numFmtId="43" fontId="0" fillId="0" borderId="0" xfId="1" applyFont="1" applyFill="1"/>
    <xf numFmtId="43" fontId="0" fillId="0" borderId="0" xfId="0" applyNumberFormat="1" applyAlignment="1">
      <alignment horizontal="center"/>
    </xf>
    <xf numFmtId="0" fontId="0" fillId="0" borderId="0" xfId="0" applyNumberFormat="1"/>
    <xf numFmtId="0" fontId="4" fillId="0" borderId="0" xfId="0" applyFont="1"/>
    <xf numFmtId="0" fontId="8" fillId="0" borderId="0" xfId="0" applyFont="1"/>
    <xf numFmtId="0" fontId="0" fillId="6" borderId="0" xfId="0" applyFill="1"/>
    <xf numFmtId="0" fontId="22" fillId="12" borderId="4" xfId="0" applyFont="1" applyFill="1" applyBorder="1" applyAlignment="1" applyProtection="1">
      <alignment horizontal="center" vertical="center" wrapText="1"/>
    </xf>
    <xf numFmtId="0" fontId="23" fillId="13" borderId="4" xfId="0" applyFont="1" applyFill="1" applyBorder="1" applyAlignment="1" applyProtection="1">
      <alignment horizontal="left" vertical="center" wrapText="1"/>
    </xf>
    <xf numFmtId="4" fontId="23" fillId="13" borderId="4" xfId="0" applyNumberFormat="1" applyFont="1" applyFill="1" applyBorder="1" applyAlignment="1" applyProtection="1">
      <alignment horizontal="right" vertical="center" wrapText="1"/>
    </xf>
    <xf numFmtId="43" fontId="22" fillId="12" borderId="4" xfId="1" applyFont="1" applyFill="1" applyBorder="1" applyAlignment="1" applyProtection="1">
      <alignment horizontal="center" vertical="center" wrapText="1"/>
    </xf>
    <xf numFmtId="43" fontId="23" fillId="13" borderId="4" xfId="1" applyFont="1" applyFill="1" applyBorder="1" applyAlignment="1" applyProtection="1">
      <alignment horizontal="right" vertical="center" wrapText="1"/>
    </xf>
    <xf numFmtId="4" fontId="23" fillId="13" borderId="0" xfId="0" applyNumberFormat="1" applyFont="1" applyFill="1" applyBorder="1" applyAlignment="1" applyProtection="1">
      <alignment horizontal="right" vertical="center" wrapText="1"/>
    </xf>
    <xf numFmtId="0" fontId="23" fillId="5" borderId="4" xfId="0" applyFont="1" applyFill="1" applyBorder="1" applyAlignment="1" applyProtection="1">
      <alignment horizontal="left" vertical="center" wrapText="1"/>
    </xf>
    <xf numFmtId="43" fontId="0" fillId="5" borderId="0" xfId="1" applyFont="1" applyFill="1"/>
    <xf numFmtId="4" fontId="23" fillId="5" borderId="4" xfId="0" applyNumberFormat="1" applyFont="1" applyFill="1" applyBorder="1" applyAlignment="1" applyProtection="1">
      <alignment horizontal="right" vertical="center" wrapText="1"/>
    </xf>
    <xf numFmtId="0" fontId="23" fillId="6" borderId="4" xfId="0" applyFont="1" applyFill="1" applyBorder="1" applyAlignment="1" applyProtection="1">
      <alignment horizontal="left" vertical="center" wrapText="1"/>
    </xf>
    <xf numFmtId="0" fontId="24" fillId="13" borderId="4" xfId="0" applyFont="1" applyFill="1" applyBorder="1" applyAlignment="1" applyProtection="1">
      <alignment horizontal="left" vertical="center" wrapText="1"/>
    </xf>
    <xf numFmtId="0" fontId="17" fillId="0" borderId="0" xfId="0" applyFont="1"/>
    <xf numFmtId="43" fontId="23" fillId="13" borderId="0" xfId="1" applyFont="1" applyFill="1" applyBorder="1" applyAlignment="1" applyProtection="1">
      <alignment horizontal="right" vertical="center" wrapText="1"/>
    </xf>
    <xf numFmtId="43" fontId="23" fillId="5" borderId="4" xfId="1" applyFont="1" applyFill="1" applyBorder="1" applyAlignment="1" applyProtection="1">
      <alignment horizontal="right" vertical="center" wrapText="1"/>
    </xf>
    <xf numFmtId="0" fontId="23" fillId="0" borderId="4" xfId="0" applyFont="1" applyFill="1" applyBorder="1" applyAlignment="1" applyProtection="1">
      <alignment horizontal="left" vertical="center" wrapText="1"/>
    </xf>
    <xf numFmtId="43" fontId="0" fillId="14" borderId="0" xfId="1" applyFont="1" applyFill="1"/>
    <xf numFmtId="4" fontId="23" fillId="0" borderId="4" xfId="0" applyNumberFormat="1" applyFont="1" applyFill="1" applyBorder="1" applyAlignment="1" applyProtection="1">
      <alignment horizontal="right" vertical="center" wrapText="1"/>
    </xf>
    <xf numFmtId="43" fontId="23" fillId="0" borderId="4" xfId="1" applyFont="1" applyFill="1" applyBorder="1" applyAlignment="1" applyProtection="1">
      <alignment horizontal="right" vertical="center" wrapText="1"/>
    </xf>
    <xf numFmtId="43" fontId="23" fillId="5" borderId="7" xfId="1" applyFont="1" applyFill="1" applyBorder="1" applyAlignment="1" applyProtection="1">
      <alignment horizontal="right" vertical="center" wrapText="1"/>
    </xf>
    <xf numFmtId="43" fontId="23" fillId="13" borderId="7" xfId="1" applyFont="1" applyFill="1" applyBorder="1" applyAlignment="1" applyProtection="1">
      <alignment horizontal="right" vertical="center" wrapText="1"/>
    </xf>
    <xf numFmtId="43" fontId="23" fillId="0" borderId="7" xfId="1" applyFont="1" applyFill="1" applyBorder="1" applyAlignment="1" applyProtection="1">
      <alignment horizontal="right" vertical="center" wrapText="1"/>
    </xf>
    <xf numFmtId="43" fontId="0" fillId="5" borderId="6" xfId="1" applyFont="1" applyFill="1" applyBorder="1"/>
    <xf numFmtId="0" fontId="0" fillId="5" borderId="0" xfId="0" applyFill="1"/>
    <xf numFmtId="43" fontId="0" fillId="10" borderId="0" xfId="1" applyFont="1" applyFill="1"/>
    <xf numFmtId="0" fontId="23" fillId="16" borderId="4" xfId="0" applyFont="1" applyFill="1" applyBorder="1" applyAlignment="1" applyProtection="1">
      <alignment horizontal="left" vertical="center" wrapText="1"/>
    </xf>
    <xf numFmtId="43" fontId="23" fillId="11" borderId="4" xfId="1" applyFont="1" applyFill="1" applyBorder="1" applyAlignment="1" applyProtection="1">
      <alignment horizontal="right" vertical="center" wrapText="1"/>
    </xf>
    <xf numFmtId="0" fontId="23" fillId="11" borderId="4" xfId="0" applyFont="1" applyFill="1" applyBorder="1" applyAlignment="1" applyProtection="1">
      <alignment horizontal="left" vertical="center" wrapText="1"/>
    </xf>
    <xf numFmtId="43" fontId="0" fillId="4" borderId="6" xfId="1" applyFont="1" applyFill="1" applyBorder="1"/>
    <xf numFmtId="43" fontId="23" fillId="17" borderId="4" xfId="1" applyFont="1" applyFill="1" applyBorder="1" applyAlignment="1" applyProtection="1">
      <alignment horizontal="right" vertical="center" wrapText="1"/>
    </xf>
    <xf numFmtId="0" fontId="23" fillId="17" borderId="4" xfId="0" applyFont="1" applyFill="1" applyBorder="1" applyAlignment="1" applyProtection="1">
      <alignment horizontal="left" vertical="center" wrapText="1"/>
    </xf>
    <xf numFmtId="0" fontId="26" fillId="12" borderId="4" xfId="0" applyFont="1" applyFill="1" applyBorder="1" applyAlignment="1" applyProtection="1">
      <alignment horizontal="center" vertical="center" wrapText="1"/>
    </xf>
    <xf numFmtId="43" fontId="26" fillId="12" borderId="5" xfId="1" applyFont="1" applyFill="1" applyBorder="1" applyAlignment="1" applyProtection="1">
      <alignment horizontal="center" vertical="center" wrapText="1"/>
    </xf>
    <xf numFmtId="43" fontId="26" fillId="12" borderId="4" xfId="1" applyFont="1" applyFill="1" applyBorder="1" applyAlignment="1" applyProtection="1">
      <alignment horizontal="center" vertical="center" wrapText="1"/>
    </xf>
    <xf numFmtId="43" fontId="26" fillId="5" borderId="4" xfId="1" applyFont="1" applyFill="1" applyBorder="1" applyAlignment="1" applyProtection="1">
      <alignment horizontal="center" vertical="center" wrapText="1"/>
    </xf>
    <xf numFmtId="43" fontId="11" fillId="0" borderId="0" xfId="1" applyFont="1"/>
    <xf numFmtId="43" fontId="26" fillId="3" borderId="5" xfId="1" applyFont="1" applyFill="1" applyBorder="1" applyAlignment="1" applyProtection="1">
      <alignment horizontal="center" vertical="center" wrapText="1"/>
    </xf>
    <xf numFmtId="165" fontId="8" fillId="0" borderId="0" xfId="4" applyNumberFormat="1" applyFont="1"/>
    <xf numFmtId="0" fontId="8" fillId="0" borderId="8" xfId="0" applyFont="1" applyBorder="1"/>
    <xf numFmtId="165" fontId="8" fillId="0" borderId="9" xfId="4" applyNumberFormat="1" applyFont="1" applyBorder="1"/>
    <xf numFmtId="165" fontId="8" fillId="0" borderId="10" xfId="4" applyNumberFormat="1" applyFont="1" applyBorder="1"/>
    <xf numFmtId="0" fontId="8" fillId="0" borderId="11" xfId="0" applyFont="1" applyBorder="1"/>
    <xf numFmtId="165" fontId="8" fillId="0" borderId="0" xfId="4" applyNumberFormat="1" applyFont="1" applyBorder="1"/>
    <xf numFmtId="165" fontId="8" fillId="0" borderId="12" xfId="4" applyNumberFormat="1" applyFont="1" applyBorder="1"/>
    <xf numFmtId="9" fontId="8" fillId="0" borderId="0" xfId="0" applyNumberFormat="1" applyFont="1"/>
    <xf numFmtId="0" fontId="8" fillId="0" borderId="13" xfId="0" applyFont="1" applyBorder="1"/>
    <xf numFmtId="165" fontId="8" fillId="0" borderId="14" xfId="4" applyNumberFormat="1" applyFont="1" applyBorder="1"/>
    <xf numFmtId="165" fontId="8" fillId="0" borderId="15" xfId="4" applyNumberFormat="1" applyFont="1" applyBorder="1"/>
    <xf numFmtId="0" fontId="3" fillId="0" borderId="16" xfId="0" applyFont="1" applyBorder="1" applyAlignment="1">
      <alignment horizontal="center" vertical="center"/>
    </xf>
    <xf numFmtId="0" fontId="3" fillId="0" borderId="17" xfId="0" applyFont="1" applyBorder="1" applyAlignment="1">
      <alignment horizontal="center"/>
    </xf>
    <xf numFmtId="168" fontId="3" fillId="18" borderId="11" xfId="0" applyNumberFormat="1" applyFont="1" applyFill="1" applyBorder="1" applyAlignment="1">
      <alignment wrapText="1"/>
    </xf>
    <xf numFmtId="170" fontId="7" fillId="18" borderId="11" xfId="8" applyNumberFormat="1" applyFont="1" applyFill="1" applyBorder="1"/>
    <xf numFmtId="170" fontId="7" fillId="18" borderId="18" xfId="8" applyNumberFormat="1" applyFont="1" applyFill="1" applyBorder="1"/>
    <xf numFmtId="164" fontId="8" fillId="0" borderId="0" xfId="4" applyFont="1"/>
    <xf numFmtId="168" fontId="7" fillId="19" borderId="11" xfId="0" applyNumberFormat="1" applyFont="1" applyFill="1" applyBorder="1" applyAlignment="1">
      <alignment horizontal="left" wrapText="1"/>
    </xf>
    <xf numFmtId="165" fontId="7" fillId="19" borderId="19" xfId="4" applyNumberFormat="1" applyFont="1" applyFill="1" applyBorder="1"/>
    <xf numFmtId="165" fontId="7" fillId="19" borderId="11" xfId="4" applyNumberFormat="1" applyFont="1" applyFill="1" applyBorder="1"/>
    <xf numFmtId="168" fontId="3" fillId="19" borderId="20" xfId="0" applyNumberFormat="1" applyFont="1" applyFill="1" applyBorder="1" applyAlignment="1">
      <alignment wrapText="1"/>
    </xf>
    <xf numFmtId="165" fontId="3" fillId="19" borderId="20" xfId="8" applyNumberFormat="1" applyFont="1" applyFill="1" applyBorder="1"/>
    <xf numFmtId="170" fontId="7" fillId="18" borderId="19" xfId="8" applyNumberFormat="1" applyFont="1" applyFill="1" applyBorder="1"/>
    <xf numFmtId="165" fontId="7" fillId="19" borderId="19" xfId="8" applyNumberFormat="1" applyFont="1" applyFill="1" applyBorder="1"/>
    <xf numFmtId="165" fontId="8" fillId="0" borderId="0" xfId="0" applyNumberFormat="1" applyFont="1"/>
    <xf numFmtId="168" fontId="7" fillId="3" borderId="11" xfId="0" applyNumberFormat="1" applyFont="1" applyFill="1" applyBorder="1" applyAlignment="1">
      <alignment horizontal="left" wrapText="1"/>
    </xf>
    <xf numFmtId="165" fontId="7" fillId="3" borderId="19" xfId="8" applyNumberFormat="1" applyFont="1" applyFill="1" applyBorder="1"/>
    <xf numFmtId="168" fontId="6" fillId="19" borderId="11" xfId="0" applyNumberFormat="1" applyFont="1" applyFill="1" applyBorder="1" applyAlignment="1">
      <alignment wrapText="1"/>
    </xf>
    <xf numFmtId="165" fontId="6" fillId="19" borderId="19" xfId="8" applyNumberFormat="1" applyFont="1" applyFill="1" applyBorder="1"/>
    <xf numFmtId="165" fontId="7" fillId="19" borderId="11" xfId="8" applyNumberFormat="1" applyFont="1" applyFill="1" applyBorder="1"/>
    <xf numFmtId="168" fontId="6" fillId="19" borderId="11" xfId="0" applyNumberFormat="1" applyFont="1" applyFill="1" applyBorder="1" applyAlignment="1">
      <alignment horizontal="left" wrapText="1"/>
    </xf>
    <xf numFmtId="165" fontId="6" fillId="19" borderId="11" xfId="8" applyNumberFormat="1" applyFont="1" applyFill="1" applyBorder="1"/>
    <xf numFmtId="168" fontId="7" fillId="3" borderId="11" xfId="0" applyNumberFormat="1" applyFont="1" applyFill="1" applyBorder="1" applyAlignment="1">
      <alignment wrapText="1"/>
    </xf>
    <xf numFmtId="165" fontId="7" fillId="3" borderId="11" xfId="8" applyNumberFormat="1" applyFont="1" applyFill="1" applyBorder="1"/>
    <xf numFmtId="168" fontId="3" fillId="19" borderId="20" xfId="0" applyNumberFormat="1" applyFont="1" applyFill="1" applyBorder="1" applyAlignment="1">
      <alignment horizontal="left" wrapText="1"/>
    </xf>
    <xf numFmtId="168" fontId="7" fillId="19" borderId="11" xfId="0" applyNumberFormat="1" applyFont="1" applyFill="1" applyBorder="1" applyAlignment="1">
      <alignment wrapText="1"/>
    </xf>
    <xf numFmtId="168" fontId="3" fillId="18" borderId="8" xfId="0" applyNumberFormat="1" applyFont="1" applyFill="1" applyBorder="1" applyAlignment="1">
      <alignment wrapText="1"/>
    </xf>
    <xf numFmtId="170" fontId="7" fillId="18" borderId="8" xfId="8" applyNumberFormat="1" applyFont="1" applyFill="1" applyBorder="1"/>
    <xf numFmtId="168" fontId="3" fillId="20" borderId="13" xfId="0" applyNumberFormat="1" applyFont="1" applyFill="1" applyBorder="1" applyAlignment="1">
      <alignment horizontal="left" wrapText="1"/>
    </xf>
    <xf numFmtId="0" fontId="10" fillId="0" borderId="0" xfId="0" applyFont="1" applyAlignment="1">
      <alignment horizontal="center" vertical="center" wrapText="1"/>
    </xf>
    <xf numFmtId="0" fontId="20" fillId="0" borderId="0" xfId="0" applyFont="1" applyAlignment="1">
      <alignment horizontal="center" vertical="center"/>
    </xf>
    <xf numFmtId="0" fontId="27" fillId="0" borderId="0" xfId="0" applyFont="1" applyAlignment="1">
      <alignment horizontal="center" vertical="center" wrapText="1"/>
    </xf>
    <xf numFmtId="165" fontId="27" fillId="0" borderId="0" xfId="0" applyNumberFormat="1" applyFont="1" applyAlignment="1">
      <alignment horizontal="center" vertical="center" wrapText="1"/>
    </xf>
    <xf numFmtId="165" fontId="8" fillId="21" borderId="0" xfId="0" applyNumberFormat="1" applyFont="1" applyFill="1"/>
    <xf numFmtId="165" fontId="3" fillId="6" borderId="0" xfId="8" applyNumberFormat="1" applyFont="1" applyFill="1" applyBorder="1"/>
    <xf numFmtId="168" fontId="7" fillId="3" borderId="11" xfId="0" applyNumberFormat="1" applyFont="1" applyFill="1" applyBorder="1"/>
    <xf numFmtId="0" fontId="8" fillId="6" borderId="0" xfId="0" applyFont="1" applyFill="1"/>
    <xf numFmtId="165" fontId="3" fillId="22" borderId="27" xfId="4" applyNumberFormat="1" applyFont="1" applyFill="1" applyBorder="1"/>
    <xf numFmtId="165" fontId="3" fillId="22" borderId="28" xfId="4" applyNumberFormat="1" applyFont="1" applyFill="1" applyBorder="1"/>
    <xf numFmtId="168" fontId="7" fillId="19" borderId="11" xfId="0" applyNumberFormat="1" applyFont="1" applyFill="1" applyBorder="1"/>
    <xf numFmtId="165" fontId="3" fillId="19" borderId="19" xfId="4" applyNumberFormat="1" applyFont="1" applyFill="1" applyBorder="1"/>
    <xf numFmtId="0" fontId="29" fillId="8" borderId="0" xfId="0" applyFont="1" applyFill="1" applyAlignment="1">
      <alignment horizontal="center" vertical="center" wrapText="1"/>
    </xf>
    <xf numFmtId="0" fontId="30" fillId="8" borderId="0" xfId="0" applyFont="1" applyFill="1" applyAlignment="1">
      <alignment horizontal="center" vertical="center" wrapText="1"/>
    </xf>
    <xf numFmtId="0" fontId="4" fillId="18" borderId="0" xfId="0" applyFont="1" applyFill="1"/>
    <xf numFmtId="0" fontId="15" fillId="18" borderId="0" xfId="0" applyFont="1" applyFill="1" applyAlignment="1">
      <alignment horizontal="left" vertical="top" wrapText="1"/>
    </xf>
    <xf numFmtId="0" fontId="15" fillId="0" borderId="0" xfId="0" applyFont="1" applyFill="1" applyAlignment="1">
      <alignment horizontal="left" vertical="top" wrapText="1"/>
    </xf>
    <xf numFmtId="0" fontId="15" fillId="5" borderId="0" xfId="0" applyFont="1" applyFill="1" applyAlignment="1">
      <alignment horizontal="left" vertical="top" wrapText="1"/>
    </xf>
    <xf numFmtId="0" fontId="15" fillId="0" borderId="0" xfId="0" quotePrefix="1" applyFont="1" applyFill="1" applyAlignment="1">
      <alignment horizontal="left" vertical="top" wrapText="1"/>
    </xf>
    <xf numFmtId="49" fontId="15" fillId="23" borderId="0" xfId="0" applyNumberFormat="1" applyFont="1" applyFill="1" applyAlignment="1">
      <alignment horizontal="left" vertical="top" wrapText="1"/>
    </xf>
    <xf numFmtId="0" fontId="15" fillId="23" borderId="0" xfId="0" applyFont="1" applyFill="1" applyAlignment="1">
      <alignment horizontal="left" vertical="top" wrapText="1"/>
    </xf>
    <xf numFmtId="0" fontId="16" fillId="18" borderId="0" xfId="0" applyFont="1" applyFill="1" applyAlignment="1">
      <alignment horizontal="left" vertical="top" wrapText="1"/>
    </xf>
    <xf numFmtId="0" fontId="15" fillId="0" borderId="0" xfId="0" applyFont="1" applyFill="1" applyBorder="1" applyAlignment="1" applyProtection="1">
      <alignment horizontal="left" vertical="top" wrapText="1"/>
    </xf>
    <xf numFmtId="0" fontId="15" fillId="24" borderId="0" xfId="0" applyFont="1" applyFill="1" applyAlignment="1">
      <alignment horizontal="left" vertical="top" wrapText="1"/>
    </xf>
    <xf numFmtId="0" fontId="4" fillId="24" borderId="0" xfId="0" applyFont="1" applyFill="1"/>
    <xf numFmtId="0" fontId="4" fillId="25" borderId="0" xfId="0" applyFont="1" applyFill="1"/>
    <xf numFmtId="0" fontId="15" fillId="25" borderId="0" xfId="0" quotePrefix="1" applyFont="1" applyFill="1" applyAlignment="1">
      <alignment horizontal="left" vertical="top" wrapText="1"/>
    </xf>
    <xf numFmtId="0" fontId="15" fillId="25" borderId="0" xfId="0" applyFont="1" applyFill="1" applyAlignment="1">
      <alignment horizontal="left" vertical="top" wrapText="1"/>
    </xf>
    <xf numFmtId="0" fontId="15" fillId="0" borderId="0" xfId="0" applyNumberFormat="1" applyFont="1" applyFill="1" applyBorder="1" applyAlignment="1" applyProtection="1">
      <alignment horizontal="left" vertical="top" wrapText="1"/>
    </xf>
    <xf numFmtId="0" fontId="7" fillId="10" borderId="31" xfId="7" applyFont="1" applyFill="1" applyBorder="1"/>
    <xf numFmtId="0" fontId="4" fillId="10" borderId="0" xfId="0" applyFont="1" applyFill="1" applyAlignment="1">
      <alignment horizontal="center"/>
    </xf>
    <xf numFmtId="0" fontId="10" fillId="10" borderId="31" xfId="7" applyFont="1" applyFill="1" applyBorder="1" applyAlignment="1">
      <alignment wrapText="1"/>
    </xf>
    <xf numFmtId="0" fontId="7" fillId="0" borderId="0" xfId="0" applyFont="1" applyFill="1" applyAlignment="1">
      <alignment horizontal="left" vertical="top" wrapText="1"/>
    </xf>
    <xf numFmtId="0" fontId="15" fillId="0" borderId="0" xfId="0" applyFont="1" applyFill="1" applyAlignment="1">
      <alignment horizontal="center" vertical="top" wrapText="1"/>
    </xf>
    <xf numFmtId="0" fontId="15" fillId="4" borderId="0" xfId="0" applyFont="1" applyFill="1" applyAlignment="1">
      <alignment horizontal="center" vertical="top" wrapText="1"/>
    </xf>
    <xf numFmtId="0" fontId="7" fillId="6" borderId="0" xfId="0" applyFont="1" applyFill="1" applyAlignment="1">
      <alignment horizontal="left" vertical="top" wrapText="1"/>
    </xf>
    <xf numFmtId="0" fontId="15" fillId="6" borderId="0" xfId="0" applyFont="1" applyFill="1" applyAlignment="1">
      <alignment horizontal="left" vertical="top" wrapText="1"/>
    </xf>
    <xf numFmtId="0" fontId="14" fillId="3" borderId="0" xfId="0" applyFont="1" applyFill="1" applyAlignment="1">
      <alignment horizontal="center" vertical="center"/>
    </xf>
    <xf numFmtId="0" fontId="31" fillId="3" borderId="0" xfId="0" applyFont="1" applyFill="1" applyAlignment="1">
      <alignment horizontal="center" vertical="center" wrapText="1"/>
    </xf>
    <xf numFmtId="0" fontId="7" fillId="2" borderId="0" xfId="0" applyFont="1" applyFill="1" applyAlignment="1">
      <alignment horizontal="left" vertical="top" wrapText="1"/>
    </xf>
    <xf numFmtId="0" fontId="15" fillId="2" borderId="0" xfId="0" applyFont="1" applyFill="1" applyAlignment="1">
      <alignment horizontal="center" vertical="top" wrapText="1"/>
    </xf>
    <xf numFmtId="0" fontId="15" fillId="2" borderId="0" xfId="0" applyFont="1" applyFill="1" applyAlignment="1">
      <alignment horizontal="left" vertical="top" wrapText="1"/>
    </xf>
    <xf numFmtId="0" fontId="7" fillId="9" borderId="0" xfId="0" applyFont="1" applyFill="1" applyAlignment="1">
      <alignment horizontal="left" vertical="top" wrapText="1"/>
    </xf>
    <xf numFmtId="0" fontId="15" fillId="9" borderId="0" xfId="0" applyFont="1" applyFill="1" applyAlignment="1">
      <alignment horizontal="left" vertical="top" wrapText="1"/>
    </xf>
    <xf numFmtId="0" fontId="4" fillId="26" borderId="0" xfId="0" applyFont="1" applyFill="1"/>
    <xf numFmtId="0" fontId="7" fillId="26" borderId="0" xfId="0" applyFont="1" applyFill="1" applyAlignment="1">
      <alignment horizontal="left" vertical="top" wrapText="1"/>
    </xf>
    <xf numFmtId="0" fontId="15" fillId="26" borderId="0" xfId="0" applyFont="1" applyFill="1" applyAlignment="1">
      <alignment horizontal="left" vertical="top" wrapText="1"/>
    </xf>
    <xf numFmtId="0" fontId="4" fillId="0" borderId="0" xfId="0" applyFont="1" applyFill="1"/>
    <xf numFmtId="0" fontId="15" fillId="4" borderId="0" xfId="0" applyFont="1" applyFill="1" applyAlignment="1">
      <alignment horizontal="left" vertical="top" wrapText="1"/>
    </xf>
    <xf numFmtId="0" fontId="21" fillId="0" borderId="3" xfId="0" applyFont="1" applyBorder="1"/>
    <xf numFmtId="0" fontId="21" fillId="14" borderId="3" xfId="0" applyFont="1" applyFill="1" applyBorder="1"/>
    <xf numFmtId="0" fontId="0" fillId="14" borderId="0" xfId="0" applyFill="1"/>
    <xf numFmtId="0" fontId="4" fillId="14" borderId="0" xfId="0" applyFont="1" applyFill="1"/>
    <xf numFmtId="0" fontId="21" fillId="0" borderId="32" xfId="0" applyFont="1" applyBorder="1"/>
    <xf numFmtId="0" fontId="0" fillId="3" borderId="0" xfId="0" applyFill="1"/>
    <xf numFmtId="0" fontId="4" fillId="3" borderId="0" xfId="0" applyFont="1" applyFill="1"/>
    <xf numFmtId="0" fontId="21" fillId="3" borderId="32" xfId="0" applyFont="1" applyFill="1" applyBorder="1"/>
    <xf numFmtId="0" fontId="17" fillId="19" borderId="32" xfId="0" applyFont="1" applyFill="1" applyBorder="1"/>
    <xf numFmtId="0" fontId="25" fillId="19" borderId="0" xfId="0" applyFont="1" applyFill="1"/>
    <xf numFmtId="0" fontId="21" fillId="0" borderId="0" xfId="0" applyFont="1"/>
    <xf numFmtId="0" fontId="0" fillId="26" borderId="0" xfId="0" applyFill="1"/>
    <xf numFmtId="0" fontId="23" fillId="13" borderId="0" xfId="0" applyFont="1" applyFill="1" applyBorder="1" applyAlignment="1" applyProtection="1">
      <alignment horizontal="left" vertical="center" wrapText="1"/>
    </xf>
    <xf numFmtId="4" fontId="23" fillId="6" borderId="4" xfId="0" applyNumberFormat="1" applyFont="1" applyFill="1" applyBorder="1" applyAlignment="1" applyProtection="1">
      <alignment horizontal="right" vertical="center" wrapText="1"/>
    </xf>
    <xf numFmtId="43" fontId="23" fillId="6" borderId="4" xfId="1" applyFont="1" applyFill="1" applyBorder="1" applyAlignment="1" applyProtection="1">
      <alignment horizontal="right" vertical="center" wrapText="1"/>
    </xf>
    <xf numFmtId="43" fontId="0" fillId="5" borderId="0" xfId="1" applyFont="1" applyFill="1" applyBorder="1"/>
    <xf numFmtId="43" fontId="26" fillId="15" borderId="5" xfId="1" applyFont="1" applyFill="1" applyBorder="1" applyAlignment="1" applyProtection="1">
      <alignment horizontal="center" vertical="center" wrapText="1"/>
    </xf>
    <xf numFmtId="43" fontId="0" fillId="27" borderId="6" xfId="1" applyFont="1" applyFill="1" applyBorder="1"/>
    <xf numFmtId="0" fontId="23" fillId="15" borderId="4" xfId="0" applyFont="1" applyFill="1" applyBorder="1" applyAlignment="1" applyProtection="1">
      <alignment horizontal="left" vertical="center" wrapText="1"/>
    </xf>
    <xf numFmtId="0" fontId="0" fillId="15" borderId="0" xfId="0" applyFill="1"/>
    <xf numFmtId="43" fontId="0" fillId="15" borderId="0" xfId="1" applyFont="1" applyFill="1"/>
    <xf numFmtId="43" fontId="0" fillId="6" borderId="6" xfId="1" applyFont="1" applyFill="1" applyBorder="1"/>
    <xf numFmtId="0" fontId="11" fillId="0" borderId="0" xfId="0" applyFont="1" applyAlignment="1">
      <alignment horizontal="center" textRotation="90"/>
    </xf>
    <xf numFmtId="0" fontId="11" fillId="0" borderId="0" xfId="0" applyFont="1" applyAlignment="1">
      <alignment textRotation="90"/>
    </xf>
    <xf numFmtId="43" fontId="0" fillId="3" borderId="0" xfId="1" applyFont="1" applyFill="1"/>
    <xf numFmtId="43" fontId="21" fillId="0" borderId="0" xfId="1" applyFont="1" applyAlignment="1">
      <alignment horizontal="center"/>
    </xf>
    <xf numFmtId="43" fontId="21" fillId="0" borderId="0" xfId="1" applyFont="1" applyAlignment="1">
      <alignment horizontal="center" vertical="center"/>
    </xf>
    <xf numFmtId="43" fontId="21" fillId="6" borderId="0" xfId="1" applyFont="1" applyFill="1" applyAlignment="1">
      <alignment horizontal="center"/>
    </xf>
    <xf numFmtId="0" fontId="0" fillId="2" borderId="0" xfId="0" applyFill="1"/>
    <xf numFmtId="0" fontId="23" fillId="10" borderId="4" xfId="0" applyFont="1" applyFill="1" applyBorder="1" applyAlignment="1" applyProtection="1">
      <alignment horizontal="left" vertical="center" wrapText="1"/>
    </xf>
    <xf numFmtId="43" fontId="25" fillId="5" borderId="6" xfId="1" applyFont="1" applyFill="1" applyBorder="1"/>
    <xf numFmtId="43" fontId="32" fillId="0" borderId="0" xfId="1" applyFont="1"/>
    <xf numFmtId="165" fontId="7" fillId="3" borderId="22" xfId="8" applyNumberFormat="1" applyFont="1" applyFill="1" applyBorder="1"/>
    <xf numFmtId="171" fontId="3" fillId="20" borderId="23" xfId="1" applyNumberFormat="1" applyFont="1" applyFill="1" applyBorder="1"/>
    <xf numFmtId="43" fontId="8" fillId="0" borderId="0" xfId="1" applyFont="1"/>
    <xf numFmtId="168" fontId="20" fillId="19" borderId="11" xfId="0" applyNumberFormat="1" applyFont="1" applyFill="1" applyBorder="1"/>
    <xf numFmtId="165" fontId="10" fillId="19" borderId="11" xfId="4" applyNumberFormat="1" applyFont="1" applyFill="1" applyBorder="1"/>
    <xf numFmtId="165" fontId="10" fillId="19" borderId="18" xfId="4" applyNumberFormat="1" applyFont="1" applyFill="1" applyBorder="1"/>
    <xf numFmtId="168" fontId="20" fillId="19" borderId="25" xfId="0" applyNumberFormat="1" applyFont="1" applyFill="1" applyBorder="1" applyAlignment="1">
      <alignment horizontal="left"/>
    </xf>
    <xf numFmtId="165" fontId="10" fillId="19" borderId="25" xfId="4" applyNumberFormat="1" applyFont="1" applyFill="1" applyBorder="1"/>
    <xf numFmtId="165" fontId="10" fillId="19" borderId="21" xfId="4" applyNumberFormat="1" applyFont="1" applyFill="1" applyBorder="1"/>
    <xf numFmtId="168" fontId="20" fillId="19" borderId="11" xfId="0" applyNumberFormat="1" applyFont="1" applyFill="1" applyBorder="1" applyAlignment="1">
      <alignment horizontal="left" wrapText="1"/>
    </xf>
    <xf numFmtId="165" fontId="10" fillId="19" borderId="19" xfId="4" applyNumberFormat="1" applyFont="1" applyFill="1" applyBorder="1"/>
    <xf numFmtId="168" fontId="19" fillId="19" borderId="1" xfId="0" applyNumberFormat="1" applyFont="1" applyFill="1" applyBorder="1" applyAlignment="1">
      <alignment horizontal="left"/>
    </xf>
    <xf numFmtId="165" fontId="19" fillId="19" borderId="26" xfId="4" applyNumberFormat="1" applyFont="1" applyFill="1" applyBorder="1"/>
    <xf numFmtId="168" fontId="20" fillId="19" borderId="25" xfId="0" applyNumberFormat="1" applyFont="1" applyFill="1" applyBorder="1"/>
    <xf numFmtId="168" fontId="20" fillId="19" borderId="25" xfId="0" applyNumberFormat="1" applyFont="1" applyFill="1" applyBorder="1" applyAlignment="1">
      <alignment wrapText="1"/>
    </xf>
    <xf numFmtId="167" fontId="3" fillId="20" borderId="23" xfId="1" applyNumberFormat="1" applyFont="1" applyFill="1" applyBorder="1"/>
    <xf numFmtId="0" fontId="27" fillId="0" borderId="0" xfId="0" applyFont="1" applyAlignment="1">
      <alignment horizontal="center" vertical="center" wrapText="1"/>
    </xf>
    <xf numFmtId="165" fontId="8" fillId="0" borderId="0" xfId="0" applyNumberFormat="1" applyFont="1" applyAlignment="1">
      <alignment horizontal="center"/>
    </xf>
    <xf numFmtId="0" fontId="8" fillId="19" borderId="0" xfId="0" applyFont="1" applyFill="1"/>
    <xf numFmtId="165" fontId="8" fillId="19" borderId="0" xfId="4" applyNumberFormat="1" applyFont="1" applyFill="1"/>
    <xf numFmtId="0" fontId="8" fillId="19" borderId="8" xfId="0" applyFont="1" applyFill="1" applyBorder="1"/>
    <xf numFmtId="165" fontId="8" fillId="19" borderId="9" xfId="4" applyNumberFormat="1" applyFont="1" applyFill="1" applyBorder="1"/>
    <xf numFmtId="165" fontId="8" fillId="19" borderId="10" xfId="4" applyNumberFormat="1" applyFont="1" applyFill="1" applyBorder="1"/>
    <xf numFmtId="0" fontId="8" fillId="19" borderId="11" xfId="0" applyFont="1" applyFill="1" applyBorder="1"/>
    <xf numFmtId="165" fontId="8" fillId="19" borderId="0" xfId="4" applyNumberFormat="1" applyFont="1" applyFill="1" applyBorder="1"/>
    <xf numFmtId="165" fontId="8" fillId="19" borderId="12" xfId="4" applyNumberFormat="1" applyFont="1" applyFill="1" applyBorder="1"/>
    <xf numFmtId="0" fontId="8" fillId="19" borderId="13" xfId="0" applyFont="1" applyFill="1" applyBorder="1"/>
    <xf numFmtId="165" fontId="8" fillId="19" borderId="14" xfId="4" applyNumberFormat="1" applyFont="1" applyFill="1" applyBorder="1"/>
    <xf numFmtId="165" fontId="8" fillId="19" borderId="15" xfId="4" applyNumberFormat="1" applyFont="1" applyFill="1" applyBorder="1"/>
    <xf numFmtId="0" fontId="19" fillId="19" borderId="16" xfId="0" applyFont="1" applyFill="1" applyBorder="1" applyAlignment="1">
      <alignment horizontal="center" vertical="center"/>
    </xf>
    <xf numFmtId="0" fontId="19" fillId="19" borderId="17" xfId="4" applyNumberFormat="1" applyFont="1" applyFill="1" applyBorder="1" applyAlignment="1">
      <alignment horizontal="center" vertical="center"/>
    </xf>
    <xf numFmtId="0" fontId="19" fillId="19" borderId="16" xfId="0" applyFont="1" applyFill="1" applyBorder="1" applyAlignment="1">
      <alignment horizontal="left" vertical="center" wrapText="1"/>
    </xf>
    <xf numFmtId="165" fontId="19" fillId="19" borderId="17" xfId="4" applyNumberFormat="1" applyFont="1" applyFill="1" applyBorder="1" applyAlignment="1">
      <alignment horizontal="left" vertical="center"/>
    </xf>
    <xf numFmtId="0" fontId="19" fillId="19" borderId="16" xfId="0" applyFont="1" applyFill="1" applyBorder="1" applyAlignment="1">
      <alignment horizontal="left" vertical="center"/>
    </xf>
    <xf numFmtId="168" fontId="10" fillId="19" borderId="11" xfId="0" applyNumberFormat="1" applyFont="1" applyFill="1" applyBorder="1"/>
    <xf numFmtId="168" fontId="10" fillId="19" borderId="11" xfId="0" applyNumberFormat="1" applyFont="1" applyFill="1" applyBorder="1" applyAlignment="1">
      <alignment wrapText="1"/>
    </xf>
    <xf numFmtId="9" fontId="8" fillId="19" borderId="0" xfId="0" applyNumberFormat="1" applyFont="1" applyFill="1"/>
    <xf numFmtId="165" fontId="19" fillId="19" borderId="27" xfId="4" applyNumberFormat="1" applyFont="1" applyFill="1" applyBorder="1"/>
    <xf numFmtId="165" fontId="19" fillId="19" borderId="28" xfId="4" applyNumberFormat="1" applyFont="1" applyFill="1" applyBorder="1"/>
    <xf numFmtId="165" fontId="8" fillId="19" borderId="0" xfId="0" applyNumberFormat="1" applyFont="1" applyFill="1"/>
    <xf numFmtId="165" fontId="10" fillId="19" borderId="22" xfId="4" applyNumberFormat="1" applyFont="1" applyFill="1" applyBorder="1"/>
    <xf numFmtId="169" fontId="10" fillId="19" borderId="22" xfId="8" applyFont="1" applyFill="1" applyBorder="1"/>
    <xf numFmtId="43" fontId="8" fillId="19" borderId="0" xfId="0" applyNumberFormat="1" applyFont="1" applyFill="1"/>
    <xf numFmtId="168" fontId="10" fillId="19" borderId="29" xfId="0" applyNumberFormat="1" applyFont="1" applyFill="1" applyBorder="1" applyAlignment="1">
      <alignment horizontal="left"/>
    </xf>
    <xf numFmtId="168" fontId="10" fillId="19" borderId="29" xfId="0" applyNumberFormat="1" applyFont="1" applyFill="1" applyBorder="1"/>
    <xf numFmtId="168" fontId="19" fillId="19" borderId="24" xfId="0" applyNumberFormat="1" applyFont="1" applyFill="1" applyBorder="1" applyAlignment="1">
      <alignment horizontal="left"/>
    </xf>
    <xf numFmtId="165" fontId="19" fillId="19" borderId="20" xfId="4" applyNumberFormat="1" applyFont="1" applyFill="1" applyBorder="1"/>
    <xf numFmtId="168" fontId="19" fillId="19" borderId="30" xfId="0" applyNumberFormat="1" applyFont="1" applyFill="1" applyBorder="1" applyAlignment="1">
      <alignment horizontal="left"/>
    </xf>
    <xf numFmtId="165" fontId="19" fillId="19" borderId="23" xfId="4" applyNumberFormat="1" applyFont="1" applyFill="1" applyBorder="1"/>
    <xf numFmtId="168" fontId="3" fillId="19" borderId="0" xfId="0" applyNumberFormat="1" applyFont="1" applyFill="1" applyBorder="1" applyAlignment="1">
      <alignment horizontal="left"/>
    </xf>
    <xf numFmtId="165" fontId="3" fillId="19" borderId="0" xfId="4" applyNumberFormat="1" applyFont="1" applyFill="1" applyBorder="1"/>
    <xf numFmtId="0" fontId="10" fillId="19" borderId="0" xfId="0" applyFont="1" applyFill="1" applyAlignment="1">
      <alignment horizontal="center" vertical="center" wrapText="1"/>
    </xf>
    <xf numFmtId="167" fontId="28" fillId="19" borderId="0" xfId="1" applyNumberFormat="1" applyFont="1" applyFill="1"/>
    <xf numFmtId="0" fontId="20" fillId="19" borderId="0" xfId="0" applyFont="1" applyFill="1" applyAlignment="1">
      <alignment horizontal="center" vertical="center"/>
    </xf>
    <xf numFmtId="167" fontId="27" fillId="19" borderId="0" xfId="0" applyNumberFormat="1" applyFont="1" applyFill="1" applyAlignment="1">
      <alignment horizontal="center" vertical="center" wrapText="1"/>
    </xf>
    <xf numFmtId="0" fontId="18" fillId="19" borderId="0" xfId="0" applyFont="1" applyFill="1" applyAlignment="1">
      <alignment horizontal="center" vertical="center" wrapText="1"/>
    </xf>
    <xf numFmtId="0" fontId="3" fillId="19" borderId="16" xfId="0" applyFont="1" applyFill="1" applyBorder="1" applyAlignment="1">
      <alignment horizontal="center" vertical="center"/>
    </xf>
    <xf numFmtId="0" fontId="3" fillId="19" borderId="17" xfId="4" applyNumberFormat="1" applyFont="1" applyFill="1" applyBorder="1" applyAlignment="1">
      <alignment horizontal="center" vertical="center"/>
    </xf>
    <xf numFmtId="0" fontId="3" fillId="19" borderId="16" xfId="0" applyFont="1" applyFill="1" applyBorder="1" applyAlignment="1">
      <alignment horizontal="left" vertical="center"/>
    </xf>
    <xf numFmtId="165" fontId="3" fillId="19" borderId="17" xfId="4" applyNumberFormat="1" applyFont="1" applyFill="1" applyBorder="1" applyAlignment="1">
      <alignment horizontal="left" vertical="center"/>
    </xf>
    <xf numFmtId="168" fontId="3" fillId="19" borderId="24" xfId="0" applyNumberFormat="1" applyFont="1" applyFill="1" applyBorder="1" applyAlignment="1">
      <alignment horizontal="left"/>
    </xf>
    <xf numFmtId="165" fontId="3" fillId="19" borderId="20" xfId="4" applyNumberFormat="1" applyFont="1" applyFill="1" applyBorder="1"/>
    <xf numFmtId="43" fontId="8" fillId="19" borderId="0" xfId="1" applyFont="1" applyFill="1"/>
    <xf numFmtId="168" fontId="7" fillId="19" borderId="29" xfId="0" applyNumberFormat="1" applyFont="1" applyFill="1" applyBorder="1"/>
    <xf numFmtId="168" fontId="3" fillId="19" borderId="29" xfId="0" applyNumberFormat="1" applyFont="1" applyFill="1" applyBorder="1" applyAlignment="1">
      <alignment horizontal="left"/>
    </xf>
    <xf numFmtId="168" fontId="3" fillId="19" borderId="30" xfId="0" applyNumberFormat="1" applyFont="1" applyFill="1" applyBorder="1" applyAlignment="1">
      <alignment horizontal="left"/>
    </xf>
    <xf numFmtId="165" fontId="3" fillId="19" borderId="23" xfId="4" applyNumberFormat="1" applyFont="1" applyFill="1" applyBorder="1"/>
    <xf numFmtId="0" fontId="0" fillId="19" borderId="0" xfId="0" applyFill="1"/>
    <xf numFmtId="165" fontId="28" fillId="19" borderId="0" xfId="4" applyNumberFormat="1" applyFont="1" applyFill="1"/>
    <xf numFmtId="164" fontId="8" fillId="19" borderId="0" xfId="4" applyFont="1" applyFill="1"/>
    <xf numFmtId="0" fontId="27" fillId="19" borderId="0" xfId="0" applyFont="1" applyFill="1" applyAlignment="1">
      <alignment horizontal="center" vertical="center" wrapText="1"/>
    </xf>
    <xf numFmtId="0" fontId="18" fillId="19" borderId="0" xfId="0" applyFont="1" applyFill="1" applyAlignment="1">
      <alignment horizontal="center" vertical="center" wrapText="1"/>
    </xf>
  </cellXfs>
  <cellStyles count="9">
    <cellStyle name="Excel Built-in Explanatory Text" xfId="6" xr:uid="{EB0AA86C-3174-4BB3-B046-0C8FFC5FE9BD}"/>
    <cellStyle name="Excel Built-in Normale_Foglio1" xfId="2" xr:uid="{C47DB4FD-BE7F-4608-9C98-8E67F5C598F2}"/>
    <cellStyle name="Excel Built-in TableStyleLight1" xfId="3" xr:uid="{BC5BC0BD-3F0A-4103-92D7-B1DC691465E5}"/>
    <cellStyle name="Migliaia" xfId="1" builtinId="3"/>
    <cellStyle name="Migliaia [0] 2" xfId="8" xr:uid="{2A4FDA80-EC8A-4023-A9CF-D0DB103A778D}"/>
    <cellStyle name="Migliaia 2" xfId="4" xr:uid="{4E79C78A-B655-441F-AB88-2732767CCAA1}"/>
    <cellStyle name="Normale" xfId="0" builtinId="0"/>
    <cellStyle name="Normale 2" xfId="7" xr:uid="{4A9E17F8-C346-4F36-9871-72F9BF6C2F2A}"/>
    <cellStyle name="Normale 3" xfId="5" xr:uid="{0C001D0D-3137-4E8F-B5B1-C300E501C14D}"/>
  </cellStyles>
  <dxfs count="0"/>
  <tableStyles count="0" defaultTableStyle="TableStyleMedium2" defaultPivotStyle="PivotStyleLight16"/>
  <colors>
    <mruColors>
      <color rgb="FFE4C9FF"/>
      <color rgb="FFCCFFCC"/>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manualLayout>
          <c:layoutTarget val="inner"/>
          <c:xMode val="edge"/>
          <c:yMode val="edge"/>
          <c:x val="0.18958473804707648"/>
          <c:y val="0.15473508552357115"/>
          <c:w val="0.79106354448799854"/>
          <c:h val="0.42603779658956897"/>
        </c:manualLayout>
      </c:layout>
      <c:barChart>
        <c:barDir val="col"/>
        <c:grouping val="clustered"/>
        <c:varyColors val="0"/>
        <c:ser>
          <c:idx val="0"/>
          <c:order val="0"/>
          <c:spPr>
            <a:solidFill>
              <a:schemeClr val="accent1"/>
            </a:solidFill>
            <a:ln>
              <a:noFill/>
            </a:ln>
            <a:effectLst/>
          </c:spPr>
          <c:invertIfNegative val="0"/>
          <c:cat>
            <c:strRef>
              <c:f>Foglio1!$D$5:$D$19</c:f>
              <c:strCache>
                <c:ptCount val="15"/>
                <c:pt idx="0">
                  <c:v>A1_AAGG</c:v>
                </c:pt>
                <c:pt idx="1">
                  <c:v>A2_RIS_ECO</c:v>
                </c:pt>
                <c:pt idx="2">
                  <c:v>A3_APP_E_FOR</c:v>
                </c:pt>
                <c:pt idx="3">
                  <c:v>DG</c:v>
                </c:pt>
                <c:pt idx="4">
                  <c:v>DIP_LAB</c:v>
                </c:pt>
                <c:pt idx="5">
                  <c:v>G2</c:v>
                </c:pt>
                <c:pt idx="6">
                  <c:v>P2_ AREA_NOR_ORIENTALE</c:v>
                </c:pt>
                <c:pt idx="7">
                  <c:v>P4_PARERI</c:v>
                </c:pt>
                <c:pt idx="8">
                  <c:v>S1 - ACQUE_INTERNE</c:v>
                </c:pt>
                <c:pt idx="9">
                  <c:v>S2_AGENTI_FISICI</c:v>
                </c:pt>
                <c:pt idx="10">
                  <c:v>S3_AREA_MARE</c:v>
                </c:pt>
                <c:pt idx="11">
                  <c:v>S4_QUALITA_ARIA</c:v>
                </c:pt>
                <c:pt idx="12">
                  <c:v>T2 RICERCA &amp; INNOVAZIONE</c:v>
                </c:pt>
                <c:pt idx="13">
                  <c:v>U.O.D._EMISIONI_ATMOSFERA</c:v>
                </c:pt>
                <c:pt idx="14">
                  <c:v>UOS G4_COM_E_MARKETING</c:v>
                </c:pt>
              </c:strCache>
            </c:strRef>
          </c:cat>
          <c:val>
            <c:numRef>
              <c:f>Foglio1!$E$5:$E$19</c:f>
              <c:numCache>
                <c:formatCode>_(* #,##0.00_);_(* \(#,##0.00\);_(* "-"??_);_(@_)</c:formatCode>
                <c:ptCount val="15"/>
                <c:pt idx="0">
                  <c:v>706800</c:v>
                </c:pt>
                <c:pt idx="1">
                  <c:v>64995.360000000001</c:v>
                </c:pt>
                <c:pt idx="2">
                  <c:v>4469835.7315999996</c:v>
                </c:pt>
                <c:pt idx="3">
                  <c:v>1664220.4929180001</c:v>
                </c:pt>
                <c:pt idx="4">
                  <c:v>5161452</c:v>
                </c:pt>
                <c:pt idx="5">
                  <c:v>54300</c:v>
                </c:pt>
                <c:pt idx="6">
                  <c:v>41026</c:v>
                </c:pt>
                <c:pt idx="7">
                  <c:v>9000</c:v>
                </c:pt>
                <c:pt idx="8">
                  <c:v>20700</c:v>
                </c:pt>
                <c:pt idx="9">
                  <c:v>764600</c:v>
                </c:pt>
                <c:pt idx="10">
                  <c:v>139000</c:v>
                </c:pt>
                <c:pt idx="11">
                  <c:v>736910.33000000007</c:v>
                </c:pt>
                <c:pt idx="12">
                  <c:v>620000</c:v>
                </c:pt>
                <c:pt idx="13">
                  <c:v>59321</c:v>
                </c:pt>
                <c:pt idx="14">
                  <c:v>700000</c:v>
                </c:pt>
              </c:numCache>
            </c:numRef>
          </c:val>
          <c:extLst>
            <c:ext xmlns:c16="http://schemas.microsoft.com/office/drawing/2014/chart" uri="{C3380CC4-5D6E-409C-BE32-E72D297353CC}">
              <c16:uniqueId val="{00000000-FCEC-4690-9BA3-1D0731067079}"/>
            </c:ext>
          </c:extLst>
        </c:ser>
        <c:dLbls>
          <c:showLegendKey val="0"/>
          <c:showVal val="0"/>
          <c:showCatName val="0"/>
          <c:showSerName val="0"/>
          <c:showPercent val="0"/>
          <c:showBubbleSize val="0"/>
        </c:dLbls>
        <c:gapWidth val="219"/>
        <c:overlap val="-27"/>
        <c:axId val="317177456"/>
        <c:axId val="427558288"/>
      </c:barChart>
      <c:catAx>
        <c:axId val="317177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427558288"/>
        <c:crosses val="autoZero"/>
        <c:auto val="1"/>
        <c:lblAlgn val="ctr"/>
        <c:lblOffset val="100"/>
        <c:noMultiLvlLbl val="0"/>
      </c:catAx>
      <c:valAx>
        <c:axId val="42755828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3171774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541020</xdr:colOff>
      <xdr:row>1</xdr:row>
      <xdr:rowOff>175260</xdr:rowOff>
    </xdr:from>
    <xdr:to>
      <xdr:col>1</xdr:col>
      <xdr:colOff>113006</xdr:colOff>
      <xdr:row>6</xdr:row>
      <xdr:rowOff>182690</xdr:rowOff>
    </xdr:to>
    <xdr:pic>
      <xdr:nvPicPr>
        <xdr:cNvPr id="2" name="Immagine 1">
          <a:extLst>
            <a:ext uri="{FF2B5EF4-FFF2-40B4-BE49-F238E27FC236}">
              <a16:creationId xmlns:a16="http://schemas.microsoft.com/office/drawing/2014/main" id="{39999C67-5D56-4007-8647-352C124A4D1D}"/>
            </a:ext>
          </a:extLst>
        </xdr:cNvPr>
        <xdr:cNvPicPr>
          <a:picLocks noChangeAspect="1"/>
        </xdr:cNvPicPr>
      </xdr:nvPicPr>
      <xdr:blipFill>
        <a:blip xmlns:r="http://schemas.openxmlformats.org/officeDocument/2006/relationships" r:embed="rId1" cstate="print"/>
        <a:stretch>
          <a:fillRect/>
        </a:stretch>
      </xdr:blipFill>
      <xdr:spPr>
        <a:xfrm>
          <a:off x="1626870" y="384810"/>
          <a:ext cx="2658086" cy="750380"/>
        </a:xfrm>
        <a:prstGeom prst="rect">
          <a:avLst/>
        </a:prstGeom>
      </xdr:spPr>
    </xdr:pic>
    <xdr:clientData/>
  </xdr:twoCellAnchor>
  <xdr:twoCellAnchor editAs="oneCell">
    <xdr:from>
      <xdr:col>2</xdr:col>
      <xdr:colOff>662940</xdr:colOff>
      <xdr:row>1</xdr:row>
      <xdr:rowOff>99060</xdr:rowOff>
    </xdr:from>
    <xdr:to>
      <xdr:col>3</xdr:col>
      <xdr:colOff>851275</xdr:colOff>
      <xdr:row>6</xdr:row>
      <xdr:rowOff>183706</xdr:rowOff>
    </xdr:to>
    <xdr:pic>
      <xdr:nvPicPr>
        <xdr:cNvPr id="3" name="Immagine 2">
          <a:extLst>
            <a:ext uri="{FF2B5EF4-FFF2-40B4-BE49-F238E27FC236}">
              <a16:creationId xmlns:a16="http://schemas.microsoft.com/office/drawing/2014/main" id="{86BC0277-6CAD-4EC0-963B-7662E0C0080C}"/>
            </a:ext>
          </a:extLst>
        </xdr:cNvPr>
        <xdr:cNvPicPr>
          <a:picLocks noChangeAspect="1"/>
        </xdr:cNvPicPr>
      </xdr:nvPicPr>
      <xdr:blipFill>
        <a:blip xmlns:r="http://schemas.openxmlformats.org/officeDocument/2006/relationships" r:embed="rId2" cstate="print"/>
        <a:stretch>
          <a:fillRect/>
        </a:stretch>
      </xdr:blipFill>
      <xdr:spPr>
        <a:xfrm>
          <a:off x="6901815" y="308610"/>
          <a:ext cx="1340860" cy="751396"/>
        </a:xfrm>
        <a:prstGeom prst="rect">
          <a:avLst/>
        </a:prstGeom>
      </xdr:spPr>
    </xdr:pic>
    <xdr:clientData/>
  </xdr:twoCellAnchor>
  <xdr:oneCellAnchor>
    <xdr:from>
      <xdr:col>0</xdr:col>
      <xdr:colOff>541020</xdr:colOff>
      <xdr:row>89</xdr:row>
      <xdr:rowOff>175260</xdr:rowOff>
    </xdr:from>
    <xdr:ext cx="2658086" cy="615315"/>
    <xdr:pic>
      <xdr:nvPicPr>
        <xdr:cNvPr id="4" name="Immagine 3">
          <a:extLst>
            <a:ext uri="{FF2B5EF4-FFF2-40B4-BE49-F238E27FC236}">
              <a16:creationId xmlns:a16="http://schemas.microsoft.com/office/drawing/2014/main" id="{C163022F-BE3B-4638-9208-4B13B16F2A62}"/>
            </a:ext>
          </a:extLst>
        </xdr:cNvPr>
        <xdr:cNvPicPr>
          <a:picLocks noChangeAspect="1"/>
        </xdr:cNvPicPr>
      </xdr:nvPicPr>
      <xdr:blipFill>
        <a:blip xmlns:r="http://schemas.openxmlformats.org/officeDocument/2006/relationships" r:embed="rId1" cstate="print"/>
        <a:stretch>
          <a:fillRect/>
        </a:stretch>
      </xdr:blipFill>
      <xdr:spPr>
        <a:xfrm>
          <a:off x="1150620" y="17929860"/>
          <a:ext cx="2658086" cy="615315"/>
        </a:xfrm>
        <a:prstGeom prst="rect">
          <a:avLst/>
        </a:prstGeom>
      </xdr:spPr>
    </xdr:pic>
    <xdr:clientData/>
  </xdr:oneCellAnchor>
  <xdr:oneCellAnchor>
    <xdr:from>
      <xdr:col>2</xdr:col>
      <xdr:colOff>165735</xdr:colOff>
      <xdr:row>89</xdr:row>
      <xdr:rowOff>36195</xdr:rowOff>
    </xdr:from>
    <xdr:ext cx="1344035" cy="749491"/>
    <xdr:pic>
      <xdr:nvPicPr>
        <xdr:cNvPr id="5" name="Immagine 4">
          <a:extLst>
            <a:ext uri="{FF2B5EF4-FFF2-40B4-BE49-F238E27FC236}">
              <a16:creationId xmlns:a16="http://schemas.microsoft.com/office/drawing/2014/main" id="{5E7A2F26-C6F8-4591-AE34-8560AFC35EB3}"/>
            </a:ext>
          </a:extLst>
        </xdr:cNvPr>
        <xdr:cNvPicPr>
          <a:picLocks noChangeAspect="1"/>
        </xdr:cNvPicPr>
      </xdr:nvPicPr>
      <xdr:blipFill>
        <a:blip xmlns:r="http://schemas.openxmlformats.org/officeDocument/2006/relationships" r:embed="rId2" cstate="print"/>
        <a:stretch>
          <a:fillRect/>
        </a:stretch>
      </xdr:blipFill>
      <xdr:spPr>
        <a:xfrm>
          <a:off x="4794885" y="17790795"/>
          <a:ext cx="1344035" cy="7494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541020</xdr:colOff>
      <xdr:row>1</xdr:row>
      <xdr:rowOff>175260</xdr:rowOff>
    </xdr:from>
    <xdr:to>
      <xdr:col>0</xdr:col>
      <xdr:colOff>3199106</xdr:colOff>
      <xdr:row>5</xdr:row>
      <xdr:rowOff>125540</xdr:rowOff>
    </xdr:to>
    <xdr:pic>
      <xdr:nvPicPr>
        <xdr:cNvPr id="2" name="Immagine 1">
          <a:extLst>
            <a:ext uri="{FF2B5EF4-FFF2-40B4-BE49-F238E27FC236}">
              <a16:creationId xmlns:a16="http://schemas.microsoft.com/office/drawing/2014/main" id="{DBE5D950-7CC1-408D-9486-C8647000CA4B}"/>
            </a:ext>
          </a:extLst>
        </xdr:cNvPr>
        <xdr:cNvPicPr>
          <a:picLocks noChangeAspect="1"/>
        </xdr:cNvPicPr>
      </xdr:nvPicPr>
      <xdr:blipFill>
        <a:blip xmlns:r="http://schemas.openxmlformats.org/officeDocument/2006/relationships" r:embed="rId1" cstate="print"/>
        <a:stretch>
          <a:fillRect/>
        </a:stretch>
      </xdr:blipFill>
      <xdr:spPr>
        <a:xfrm>
          <a:off x="1226820" y="327660"/>
          <a:ext cx="2658086" cy="750380"/>
        </a:xfrm>
        <a:prstGeom prst="rect">
          <a:avLst/>
        </a:prstGeom>
      </xdr:spPr>
    </xdr:pic>
    <xdr:clientData/>
  </xdr:twoCellAnchor>
  <xdr:twoCellAnchor editAs="oneCell">
    <xdr:from>
      <xdr:col>2</xdr:col>
      <xdr:colOff>510540</xdr:colOff>
      <xdr:row>1</xdr:row>
      <xdr:rowOff>175260</xdr:rowOff>
    </xdr:from>
    <xdr:to>
      <xdr:col>3</xdr:col>
      <xdr:colOff>491865</xdr:colOff>
      <xdr:row>5</xdr:row>
      <xdr:rowOff>126556</xdr:rowOff>
    </xdr:to>
    <xdr:pic>
      <xdr:nvPicPr>
        <xdr:cNvPr id="3" name="Immagine 2">
          <a:extLst>
            <a:ext uri="{FF2B5EF4-FFF2-40B4-BE49-F238E27FC236}">
              <a16:creationId xmlns:a16="http://schemas.microsoft.com/office/drawing/2014/main" id="{049B4147-35CF-49EA-AC97-52ADD53CB6F9}"/>
            </a:ext>
          </a:extLst>
        </xdr:cNvPr>
        <xdr:cNvPicPr>
          <a:picLocks noChangeAspect="1"/>
        </xdr:cNvPicPr>
      </xdr:nvPicPr>
      <xdr:blipFill>
        <a:blip xmlns:r="http://schemas.openxmlformats.org/officeDocument/2006/relationships" r:embed="rId2" cstate="print"/>
        <a:stretch>
          <a:fillRect/>
        </a:stretch>
      </xdr:blipFill>
      <xdr:spPr>
        <a:xfrm>
          <a:off x="6787515" y="327660"/>
          <a:ext cx="1352925" cy="7513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403860</xdr:colOff>
      <xdr:row>0</xdr:row>
      <xdr:rowOff>26670</xdr:rowOff>
    </xdr:from>
    <xdr:to>
      <xdr:col>7</xdr:col>
      <xdr:colOff>1859280</xdr:colOff>
      <xdr:row>16</xdr:row>
      <xdr:rowOff>144780</xdr:rowOff>
    </xdr:to>
    <xdr:graphicFrame macro="">
      <xdr:nvGraphicFramePr>
        <xdr:cNvPr id="2" name="Grafico 1">
          <a:extLst>
            <a:ext uri="{FF2B5EF4-FFF2-40B4-BE49-F238E27FC236}">
              <a16:creationId xmlns:a16="http://schemas.microsoft.com/office/drawing/2014/main" id="{C311E525-264B-4C8C-A5B6-13FE1CF387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riana Scardina" refreshedDate="45591.540586111114" createdVersion="6" refreshedVersion="6" minRefreshableVersion="3" recordCount="416" xr:uid="{21F5048C-7411-417E-86B5-C6F52AE00285}">
  <cacheSource type="worksheet">
    <worksheetSource ref="A1:K417" sheet="BD"/>
  </cacheSource>
  <cacheFields count="11">
    <cacheField name="U.O.C. (ORIGINALE)" numFmtId="0">
      <sharedItems/>
    </cacheField>
    <cacheField name="U.O.C." numFmtId="0">
      <sharedItems/>
    </cacheField>
    <cacheField name="CONTO_ECONOMICO" numFmtId="0">
      <sharedItems/>
    </cacheField>
    <cacheField name="CONTO - ECONOMICO" numFmtId="0">
      <sharedItems/>
    </cacheField>
    <cacheField name="DESCRIZIONE_ACQUISTO _x000a_(COSTI CORRENTI)" numFmtId="0">
      <sharedItems longText="1"/>
    </cacheField>
    <cacheField name="FONTE DI FINANZIAMENTO" numFmtId="0">
      <sharedItems containsBlank="1" count="19">
        <s v="RISORSE CORRENTI"/>
        <s v="POA/FSC 2014"/>
        <s v="CONVENZIONE ECOMUNE DI BIANCAVILLA  "/>
        <s v="CONVENZIONE AGGIORNAMENTO  INVENTARIO EMISSIONI PER LE AREE AD ELEVATO RISCHIO DI CRISI AMBIENTALE (A.E.R.C.A.)"/>
        <s v="PNC 1 "/>
        <s v="MONITORAGGIO RETE ARIA "/>
        <s v="PROGETTO AERCA (ODORPREP)"/>
        <s v="VULCANO AUTDOOR INDOOR"/>
        <s v="PNC 2"/>
        <s v="STRATEGIA_MARINA "/>
        <s v="PROGETTO CEM "/>
        <s v="MASTERPLAN"/>
        <s v="PROG MINORI"/>
        <s v="PROGETTO POA/FSC"/>
        <s v="DARE 2022 - 2026"/>
        <s v="RESILIO "/>
        <s v="GENESIS-ATI"/>
        <s v="ACN ARES "/>
        <m/>
      </sharedItems>
    </cacheField>
    <cacheField name=" NUOVI  ACQUISTI *" numFmtId="0">
      <sharedItems containsBlank="1"/>
    </cacheField>
    <cacheField name="IMPORTO 2025_x000a_INCLUSO IVA" numFmtId="166">
      <sharedItems containsString="0" containsBlank="1" containsNumber="1" minValue="0" maxValue="4457936.5999999996"/>
    </cacheField>
    <cacheField name="IMPORTO 2026_x000a_INCLUSO IVA" numFmtId="0">
      <sharedItems containsBlank="1" containsMixedTypes="1" containsNumber="1" minValue="0" maxValue="4441292.7"/>
    </cacheField>
    <cacheField name="IMPORTO 2027_x000a_INCLUSO IVA" numFmtId="0">
      <sharedItems containsBlank="1" containsMixedTypes="1" containsNumber="1" minValue="0" maxValue="4441292.7"/>
    </cacheField>
    <cacheField name="COSTI INCLUSO IVA SU ANNUALITÀ SUCCESSIVE _x000a_(2028 ----)" numFmtId="0">
      <sharedItems containsBlank="1" containsMixedTypes="1" containsNumber="1" minValue="0" maxValue="8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6">
  <r>
    <s v="A1_AAGG"/>
    <s v="A1_AAGG"/>
    <s v="220199_ALTRI SERVIZI NON SANITARI DA PRIVATO"/>
    <s v="220199 - ALTRI SERVIZI NON SANITARI DA PRIVATO"/>
    <s v="Servizi archivistici di conservazione documenti a deposito"/>
    <x v="0"/>
    <s v="NO"/>
    <n v="17000"/>
    <n v="17000"/>
    <n v="17000"/>
    <m/>
  </r>
  <r>
    <s v="A1_AAGG"/>
    <s v="A1_AAGG"/>
    <s v="220199_ALTRI SERVIZI NON SANITARI DA PRIVATO"/>
    <s v="220199 - ALTRI SERVIZI NON SANITARI DA PRIVATO"/>
    <s v="affidamento servizi legali"/>
    <x v="0"/>
    <s v="NO"/>
    <n v="8000"/>
    <n v="8000"/>
    <n v="8000"/>
    <m/>
  </r>
  <r>
    <s v="A1_AAGG"/>
    <s v="A1_AAGG"/>
    <s v="220207_UTENZE E CANONI DI ACCESSO BANCHE DATI"/>
    <s v="220207 - UTENZE E CANONI DI ACCESSO BANCHE DATI"/>
    <s v="abbonamento on line a banche dati giuridiche."/>
    <x v="0"/>
    <s v="NO"/>
    <n v="4300"/>
    <n v="4300"/>
    <n v="4300"/>
    <m/>
  </r>
  <r>
    <s v="A1_AAGG"/>
    <s v="A1_AAGG"/>
    <s v="260318_BOLLI E MARCHE"/>
    <s v="260318 - BOLLI E MARCHE"/>
    <s v="acquisto marche da bollo "/>
    <x v="0"/>
    <s v="NO"/>
    <n v="500"/>
    <n v="500"/>
    <n v="500"/>
    <m/>
  </r>
  <r>
    <s v="A1_AAGG"/>
    <s v="A1_AAGG"/>
    <s v="370108_IMPOSTE DI REGISTRO"/>
    <s v="370108 - IMPOSTE DI REGISTRO"/>
    <s v="imposte di registro"/>
    <x v="0"/>
    <s v="NO"/>
    <n v="2000"/>
    <n v="2000"/>
    <n v="2000"/>
    <m/>
  </r>
  <r>
    <s v="A1_AAGG"/>
    <s v="A1_AAGG"/>
    <s v="220199_ALTRI SERVIZI NON SANITARI DA PRIVATO"/>
    <s v="220199 - ALTRI SERVIZI NON SANITARI DA PRIVATO"/>
    <s v="digitalizzazione di documenti dell'archivio della DG"/>
    <x v="0"/>
    <s v="SI"/>
    <m/>
    <m/>
    <m/>
    <m/>
  </r>
  <r>
    <s v="A2_RIS_ECO"/>
    <s v="A2_RIS_ECO"/>
    <s v="220114_SERVIZIO DI TESORERIA, CASSA, DEPOSITO VALORI"/>
    <s v="220114 - SERVIZIO DI TESORERIA, CASSA, DEPOSITO VALORI"/>
    <s v="SERVIZIO DI TESORERIA E CASSA"/>
    <x v="0"/>
    <s v="NO"/>
    <n v="16000"/>
    <n v="16000"/>
    <n v="16000"/>
    <m/>
  </r>
  <r>
    <s v="A2_RIS_ECO"/>
    <s v="A3_APP_E_FOR"/>
    <s v="230101_MANUTENZIONI EDILI FABBRICATI DI PROPRIETA'"/>
    <s v="230299 - ALTRE MANUTENZIONI DI BENI MOBILI"/>
    <s v="RIMBORSO ONERI  IMMOBILI IN COMODATO DALLE ASP"/>
    <x v="0"/>
    <s v="NO"/>
    <n v="320000"/>
    <n v="420000"/>
    <n v="420000"/>
    <m/>
  </r>
  <r>
    <s v="A2_RIS_ECO"/>
    <s v="A2_RIS_ECO"/>
    <s v="220193_ALTRI SERVIZI NON SANITARI CONTRATTI LIBERO PROFESSIONALI"/>
    <s v="220193 - ALTRI SERVIZI NON SANITARI CONTRATTI LIBERO PROFESSIONALI"/>
    <s v="SUPPORTO SPECIALISTICO AMMINISTRATIVO CONTABILE"/>
    <x v="0"/>
    <s v="NO"/>
    <n v="48995.360000000001"/>
    <n v="48995.360000000001"/>
    <n v="48995.360000000001"/>
    <m/>
  </r>
  <r>
    <s v="A2_RIS_ECO"/>
    <s v="A2_RIS_ECO"/>
    <s v="370110_IMPOSTE/TASSE COMUNALI"/>
    <s v="370110 - IMPOSTE/TASSE COMUNALI"/>
    <s v="IMPOSTE E TASSE"/>
    <x v="0"/>
    <s v="NO"/>
    <n v="53451.82"/>
    <n v="53451.82"/>
    <n v="53451.82"/>
    <m/>
  </r>
  <r>
    <s v="A2_RIS_ECO"/>
    <s v="A2_RIS_ECO"/>
    <s v="370104_IRES"/>
    <s v="370104 - IRES"/>
    <s v="IMPOSTE E TASSE"/>
    <x v="0"/>
    <s v="NO"/>
    <n v="10000"/>
    <n v="10000"/>
    <n v="10000"/>
    <m/>
  </r>
  <r>
    <s v="A2_RIS_ECO"/>
    <s v="DG"/>
    <s v="300101_ACC.TO PER RISCHI SU LITI, ARBITRAGGI, RISARCIMENT"/>
    <s v="300101 - ACC.TO PER RISCHI SU LITI, ARBITRAGGI, RISARCIMENT"/>
    <s v="FONDO RISCHI CAUSE LEGALI"/>
    <x v="0"/>
    <s v="NO"/>
    <n v="200000"/>
    <n v="200000"/>
    <n v="200000"/>
    <m/>
  </r>
  <r>
    <s v="A2_RIS_ECO"/>
    <s v="DG"/>
    <s v="270106_AMM.TO CONCESSIONI, LICENZE, MARCHI"/>
    <s v="270106 - AMM.TO CONCESSIONI, LICENZE, MARCHI"/>
    <s v="AMMORTAMENTI"/>
    <x v="0"/>
    <s v="NO"/>
    <n v="317510.59999999998"/>
    <n v="317510.59999999998"/>
    <n v="317510.59999999998"/>
    <m/>
  </r>
  <r>
    <s v="A2_RIS_ECO"/>
    <s v="DG"/>
    <s v="270109_AMM.TO MANUT.STRAORD. E MIGLIORIE SU BENI DI TERZI"/>
    <s v="270109 - AMM.TO MANUT.STRAORD. E MIGLIORIE SU BENI DI TERZI"/>
    <s v="AMMORTAMENTI"/>
    <x v="0"/>
    <s v="NO"/>
    <n v="1060.1099999999999"/>
    <n v="1060.1099999999999"/>
    <n v="1060.1099999999999"/>
    <m/>
  </r>
  <r>
    <s v="A2_RIS_ECO"/>
    <s v="DG"/>
    <s v="270113_AMM.TO ALTRE IMMOBILIZZAZIONI IMMATERIALI"/>
    <s v="270113 - AMM.TO ALTRE IMMOBILIZZAZIONI IMMATERIALI"/>
    <s v="AMMORTAMENTI"/>
    <x v="0"/>
    <s v="NO"/>
    <n v="14026.03"/>
    <n v="14026.03"/>
    <n v="14026.03"/>
    <m/>
  </r>
  <r>
    <s v="A2_RIS_ECO"/>
    <s v="DG"/>
    <s v="270117_AMM.TO ONERI PLURIENNALI ROOSEVELT"/>
    <s v="270117 - AMM.TO ONERI PLURIENNALI ROOSEVELT"/>
    <s v="AMMORTAMENTI"/>
    <x v="0"/>
    <s v="NO"/>
    <n v="40651.35"/>
    <n v="40651.35"/>
    <n v="40651.35"/>
    <m/>
  </r>
  <r>
    <s v="A2_RIS_ECO"/>
    <s v="DG"/>
    <s v="270204_AMM.TO FABBRICATI INDISPONIBILI STRUMENTALI"/>
    <s v="270204 - AMM.TO FABBRICATI INDISPONIBILI STRUMENTALI"/>
    <s v="AMMORTAMENTI"/>
    <x v="0"/>
    <s v="NO"/>
    <n v="458367.13"/>
    <n v="458367.13"/>
    <n v="458367.13"/>
    <m/>
  </r>
  <r>
    <s v="A2_RIS_ECO"/>
    <s v="DG"/>
    <s v="270301_AMM.TO IMPIANTI E MACCHINARI GENERICI"/>
    <s v="270301 - AMM.TO IMPIANTI E MACCHINARI GENERICI"/>
    <s v="AMMORTAMENTI"/>
    <x v="0"/>
    <s v="NO"/>
    <n v="44849.88"/>
    <n v="44849.88"/>
    <n v="44849.88"/>
    <m/>
  </r>
  <r>
    <s v="A2_RIS_ECO"/>
    <s v="DG"/>
    <s v="270302_AMM.TO IMPIANTI E MACCHINARI SPECIFICI"/>
    <s v="270302 - AMM.TO IMPIANTI E MACCHINARI SPECIFICI"/>
    <s v="AMMORTAMENTI"/>
    <x v="0"/>
    <s v="NO"/>
    <n v="64091.14"/>
    <n v="64091.14"/>
    <n v="64091.14"/>
    <m/>
  </r>
  <r>
    <s v="A2_RIS_ECO"/>
    <s v="DG"/>
    <s v="270303_AMM.TO IMPIANTI E MACCHINARI"/>
    <s v="270303 - AMM.TO IMPIANTI E MACCHINARI"/>
    <s v="AMMORTAMENTI"/>
    <x v="0"/>
    <s v="NO"/>
    <n v="22972.57"/>
    <n v="22972.57"/>
    <n v="22972.57"/>
    <m/>
  </r>
  <r>
    <s v="A2_RIS_ECO"/>
    <s v="DG"/>
    <s v="270304_AMM.TO ATTREZZATURE SANITARIE E SCIENTIFICHE"/>
    <s v="270304 - AMM.TO ATTREZZATURE SANITARIE E SCIENTIFICHE"/>
    <s v="AMMORTAMENTI"/>
    <x v="0"/>
    <s v="NO"/>
    <n v="285321.86"/>
    <n v="285321.86"/>
    <n v="285321.86"/>
    <m/>
  </r>
  <r>
    <s v="A2_RIS_ECO"/>
    <s v="DG"/>
    <s v="270305_AMM.TO APPARECCHIATURE LABORATORIO DI ANALISI"/>
    <s v="270305 - AMM.TO APPARECCHIATURE LABORATORIO DI ANALISI"/>
    <s v="AMMORTAMENTI"/>
    <x v="0"/>
    <s v="NO"/>
    <n v="170157.15"/>
    <n v="170157.15"/>
    <n v="170157.15"/>
    <m/>
  </r>
  <r>
    <s v="A2_RIS_ECO"/>
    <s v="DG"/>
    <s v="270306_AMM.TO ATTREZZATURE"/>
    <s v="270306 - AMM.TO ATTREZZATURE"/>
    <s v="AMMORTAMENTI"/>
    <x v="0"/>
    <s v="NO"/>
    <n v="833057.03"/>
    <n v="833057.03"/>
    <n v="833057.03"/>
    <m/>
  </r>
  <r>
    <s v="A2_RIS_ECO"/>
    <s v="DG"/>
    <s v="270307_AMM.TO MOBILI E ARREDI"/>
    <s v="270307 - AMM.TO MOBILI E ARREDI"/>
    <s v="AMMORTAMENTI"/>
    <x v="0"/>
    <s v="NO"/>
    <n v="31450.26"/>
    <n v="31450.26"/>
    <n v="31450.26"/>
    <m/>
  </r>
  <r>
    <s v="A2_RIS_ECO"/>
    <s v="DG"/>
    <s v="270310_AMM.TO AUTOMEZZI"/>
    <s v="270310 - AMM.TO AUTOMEZZI"/>
    <s v="AMMORTAMENTI"/>
    <x v="0"/>
    <s v="NO"/>
    <n v="74621.2"/>
    <n v="74621.2"/>
    <n v="74621.2"/>
    <m/>
  </r>
  <r>
    <s v="A2_RIS_ECO"/>
    <s v="DG"/>
    <s v="270311_AMM.TO NATANTI"/>
    <s v="270311 - AMM.TO NATANTI"/>
    <s v="AMMORTAMENTI"/>
    <x v="0"/>
    <s v="NO"/>
    <n v="576.57000000000005"/>
    <n v="576.57000000000005"/>
    <n v="576.57000000000005"/>
    <m/>
  </r>
  <r>
    <s v="A2_RIS_ECO"/>
    <s v="DG"/>
    <s v="270313_AMM.TO ALTRE IMMOBILIZZAZIONI MATERIALI"/>
    <s v="270313 - AMM.TO ALTRE IMMOBILIZZAZIONI MATERIALI"/>
    <s v="AMMORTAMENTI"/>
    <x v="0"/>
    <s v="NO"/>
    <n v="2014.5"/>
    <n v="2014.5"/>
    <n v="2014.5"/>
    <m/>
  </r>
  <r>
    <s v="A2_RIS_ECO"/>
    <s v="DG"/>
    <s v="270316_AMM.TO MACCHINE D'UFFICIO ELETTRONICHE"/>
    <s v="270316 - AMM.TO MACCHINE D'UFFICIO ELETTRONICHE"/>
    <s v="AMMORTAMENTI"/>
    <x v="0"/>
    <s v="NO"/>
    <n v="240504.46"/>
    <n v="240504.46"/>
    <n v="240504.46"/>
    <m/>
  </r>
  <r>
    <s v="A2_RIS_ECO"/>
    <s v="DG"/>
    <s v="260301_SPESE LEGALI"/>
    <s v="260301 - SPESE LEGALI"/>
    <s v="SPESE LEGALI"/>
    <x v="0"/>
    <s v="NO"/>
    <n v="16000"/>
    <n v="16000"/>
    <n v="16000"/>
    <m/>
  </r>
  <r>
    <s v="A2_RIS_ECO"/>
    <s v="DG"/>
    <s v="300105_ACCANTONAMENTO INDENNITA' DI RISULTATO E ONERI PREVIDENZIALI ORGANI DI DIREZIONE"/>
    <s v="300105 - ACCANTONAMENTO INDENNITA' DI RISULTATO E ONERI PREVIDENZIALI ORGANI DI DIREZIONE"/>
    <s v="INCENTIVI DIREZIONE STRATEGICA"/>
    <x v="0"/>
    <s v="NO"/>
    <n v="88825.328611999998"/>
    <n v="106590.492918"/>
    <n v="106590.492918"/>
    <m/>
  </r>
  <r>
    <s v="A2_RIS_ECO"/>
    <s v="DG"/>
    <s v="300106_Accantonamento incentivi ex art. 113 DLgs 50/2016"/>
    <s v="300106 - Accantonamento incentivi ex art. 113 DLgs 50/2016"/>
    <s v="INCENTIVI X D.LGS. 50/2026"/>
    <x v="0"/>
    <s v="NO"/>
    <n v="80000"/>
    <n v="80000"/>
    <n v="80000"/>
    <m/>
  </r>
  <r>
    <s v="A2_RIS_ECO"/>
    <s v="DG"/>
    <s v="300110_ACC.TO ONERI PER RINNOVI CONTRATTUALI"/>
    <s v="300110 - ACC.TO ONERI PER RINNOVI CONTRATTUALI"/>
    <s v="RIMNNOVI CONTRATTUALI"/>
    <x v="0"/>
    <s v="NO"/>
    <n v="771630"/>
    <n v="771630"/>
    <n v="771630"/>
    <m/>
  </r>
  <r>
    <s v="A2_RIS_ECO"/>
    <s v="DG"/>
    <s v="260104 - INDENNITA' FISSE DEL DIRETTORE GENERALE"/>
    <s v="260104 - INDENNITA' FISSE DEL DIRETTORE GENERALE"/>
    <s v="INDENNITA  ORGANI DIREZIONE - DG"/>
    <x v="0"/>
    <s v="NO"/>
    <n v="191812.00599999999"/>
    <n v="191812.00599999999"/>
    <n v="191812.00599999999"/>
    <m/>
  </r>
  <r>
    <s v="A2_RIS_ECO"/>
    <s v="DG"/>
    <s v="260104 - INDENNITA' FISSE DEL DIRETTORE GENERALE"/>
    <s v="260104 - INDENNITA' FISSE DEL DIRETTORE GENERALE"/>
    <s v="INDENNITA  ORGANI DIREZIONE DT"/>
    <x v="0"/>
    <s v="NO"/>
    <n v="129648.86199999999"/>
    <n v="129648.86199999999"/>
    <n v="129648.86199999999"/>
    <m/>
  </r>
  <r>
    <s v="A2_RIS_ECO"/>
    <s v="DG"/>
    <s v="260113 - INDENNITA' DEL COLLEGIO DEI REVISORI DEI CONTI"/>
    <s v="260113 - INDENNITA' DEL COLLEGIO DEI REVISORI DEI CONTI"/>
    <s v="INDENNITA COLLEGIO"/>
    <x v="0"/>
    <s v="NO"/>
    <n v="80951.95"/>
    <n v="80951.95"/>
    <n v="80951.95"/>
    <m/>
  </r>
  <r>
    <s v="A2_RIS_ECO"/>
    <s v="DG"/>
    <s v="260128 - RIMBORSI SPESA AL COLLEGIO DEI REVISORI"/>
    <s v="260128 - RIMBORSI SPESA AL COLLEGIO DEI REVISORI"/>
    <s v="RIMB SPESE COLLEGIO"/>
    <x v="0"/>
    <s v="NO"/>
    <n v="9184.5400000000009"/>
    <n v="9184.5400000000009"/>
    <n v="9184.5400000000009"/>
    <m/>
  </r>
  <r>
    <s v="A2_RIS_ECO"/>
    <s v="DG"/>
    <s v="260116 - INDENNITA' DEL NUCLEO DI VALUTAZIONE"/>
    <s v="260116 - INDENNITA' DEL NUCLEO DI VALUTAZIONE"/>
    <s v="INDENNITA' OIV"/>
    <x v="0"/>
    <s v="NO"/>
    <n v="8007.65"/>
    <n v="8007.65"/>
    <n v="8007.65"/>
    <m/>
  </r>
  <r>
    <s v="A2_RIS_ECO"/>
    <s v="DG"/>
    <s v="260132 - ONERI SOCIALI SUI COMPENSI DEGLI ORGANI DIREZIONE"/>
    <s v="260132 - ONERI SOCIALI SUI COMPENSI DEGLI ORGANI DIREZIONE"/>
    <s v="ONERI SOCIALI ORGANI DIREZIONE "/>
    <x v="0"/>
    <s v="NO"/>
    <n v="48338.45"/>
    <n v="48338.45"/>
    <n v="48338.45"/>
    <m/>
  </r>
  <r>
    <s v="A3_APP_E_FOR"/>
    <s v="A3_APP_E_FOR"/>
    <s v="220203_UTENZE ELETTRICHE"/>
    <s v="220203 - UTENZE ELETTRICHE"/>
    <s v="utenze elettriche"/>
    <x v="0"/>
    <s v="NO"/>
    <n v="230000"/>
    <n v="230000"/>
    <n v="230000"/>
    <n v="230000"/>
  </r>
  <r>
    <s v="A3_APP_E_FOR"/>
    <s v="A3_APP_E_FOR"/>
    <s v="220205_UTENZE GAS"/>
    <s v="220205 - UTENZE GAS"/>
    <s v="utenze gas"/>
    <x v="0"/>
    <s v="NO"/>
    <n v="5000"/>
    <n v="5000"/>
    <n v="5000"/>
    <n v="5000"/>
  </r>
  <r>
    <s v="A3_APP_E_FOR"/>
    <s v="A3_APP_E_FOR"/>
    <s v="220204_UTENZE ACQUEDOTTO E FOGNATURA"/>
    <s v="220204 - UTENZE ACQUEDOTTO E FOGNATURA"/>
    <s v="utenze acquedotto e fognature"/>
    <x v="0"/>
    <s v="NO"/>
    <n v="5000"/>
    <n v="5000"/>
    <n v="5000"/>
    <n v="5000"/>
  </r>
  <r>
    <s v="A3_APP_E_FOR"/>
    <s v="A3_APP_E_FOR"/>
    <s v="240101_LOCAZIONI PASSIVE"/>
    <s v="240101 - LOCAZIONI PASSIVE"/>
    <s v="locazioni"/>
    <x v="0"/>
    <s v="NO"/>
    <n v="170000"/>
    <n v="170000"/>
    <n v="170000"/>
    <n v="170000"/>
  </r>
  <r>
    <s v="A3_APP_E_FOR"/>
    <s v="A3_APP_E_FOR"/>
    <s v="160216_CARBURANTI E LUBRIFICANTI"/>
    <s v="160216 - CARBURANTI E LUBRIFICANTI"/>
    <s v="carburanti e lubrificanti"/>
    <x v="0"/>
    <s v="NO"/>
    <n v="170000"/>
    <n v="170000"/>
    <n v="170000"/>
    <n v="170000"/>
  </r>
  <r>
    <s v="A3_APP_E_FOR"/>
    <s v="A3_APP_E_FOR"/>
    <s v="240104_CANONI DI NOLEGGIO AUTOMEZZI"/>
    <s v="240104 - CANONI DI NOLEGGIO AUTOMEZZI"/>
    <s v="canoni di noleggio auto"/>
    <x v="0"/>
    <s v="NO"/>
    <n v="280000"/>
    <n v="280000"/>
    <n v="280000"/>
    <n v="280000"/>
  </r>
  <r>
    <s v="A3_APP_E_FOR"/>
    <s v="A3_APP_E_FOR"/>
    <s v="220107_SERVIZI DI MENSA E BUONI PASTO"/>
    <s v="220107 - SERVIZI DI MENSA E BUONI PASTO"/>
    <s v="servizi di mensa e buoni pasto"/>
    <x v="0"/>
    <s v="NO"/>
    <m/>
    <m/>
    <m/>
    <m/>
  </r>
  <r>
    <s v="A3_APP_E_FOR"/>
    <s v="A3_APP_E_FOR"/>
    <s v="260302_PREMI DI ASSICURAZIONE"/>
    <s v="260302 - PREMI DI ASSICURAZIONE"/>
    <s v="servizi assicurativi "/>
    <x v="0"/>
    <s v="NO"/>
    <n v="168051"/>
    <n v="168051"/>
    <n v="168051"/>
    <n v="168051"/>
  </r>
  <r>
    <s v="A3_APP_E_FOR"/>
    <s v="A3_APP_E_FOR"/>
    <s v="220129_SERVIZI DI VIGILANZA"/>
    <s v="220129 - SERVIZI DI VIGILANZA"/>
    <s v="servizi di vigilanza"/>
    <x v="0"/>
    <s v="NO"/>
    <n v="200000"/>
    <n v="200000"/>
    <n v="200000"/>
    <n v="200000"/>
  </r>
  <r>
    <s v="A3_APP_E_FOR"/>
    <s v="A3_APP_E_FOR"/>
    <s v="230101_MANUTENZIONI EDILI FABBRICATI DI PROPRIETA'"/>
    <s v="230101 - MANUTENZIONI EDILI FABBRICATI DI PROPRIETA'"/>
    <s v="interventi di manutenzione "/>
    <x v="0"/>
    <s v="NO"/>
    <n v="150000"/>
    <n v="150000"/>
    <n v="150000"/>
    <n v="150000"/>
  </r>
  <r>
    <s v="A3_APP_E_FOR"/>
    <s v="A3_APP_E_FOR"/>
    <s v="230102_MANUTENZIONI EDILI FABBRICATI DI TERZI"/>
    <s v="230102 - MANUTENZIONI EDILI FABBRICATI DI TERZI"/>
    <s v="interventi di manutenzione "/>
    <x v="0"/>
    <s v="NO"/>
    <n v="35000"/>
    <n v="35000"/>
    <n v="35000"/>
    <n v="35000"/>
  </r>
  <r>
    <s v="A3_APP_E_FOR"/>
    <s v="A3_APP_E_FOR"/>
    <s v="230107_MANUTENZIONI IMPIANTI ELETTRICI"/>
    <s v="230107 - MANUTENZIONI IMPIANTI ELETTRICI"/>
    <s v="interventi di manutenzione "/>
    <x v="0"/>
    <s v="NO"/>
    <n v="50000"/>
    <n v="50000"/>
    <n v="50000"/>
    <n v="50000"/>
  </r>
  <r>
    <s v="A3_APP_E_FOR"/>
    <s v="A3_APP_E_FOR"/>
    <s v="230110_MANUTENZIONI ALTRI IMPIANTI GENERICI"/>
    <s v="230110 - MANUTENZIONI ALTRI IMPIANTI GENERICI"/>
    <s v="interventi di manutenzione "/>
    <x v="0"/>
    <s v="NO"/>
    <n v="25000"/>
    <n v="25000"/>
    <n v="25000"/>
    <n v="25000"/>
  </r>
  <r>
    <s v="A3_APP_E_FOR"/>
    <s v="A3_APP_E_FOR"/>
    <s v="230207_MANUTENZIONI MOBILI E ARREDI"/>
    <s v="230207 - MANUTENZIONI MOBILI E ARREDI"/>
    <s v="interventi di manutenzione "/>
    <x v="0"/>
    <s v="NO"/>
    <n v="30000"/>
    <n v="30000"/>
    <n v="30000"/>
    <n v="30000"/>
  </r>
  <r>
    <s v="A3_APP_E_FOR"/>
    <s v="A3_APP_E_FOR"/>
    <s v="230210_MANUTENZIONI AUTOMEZZI"/>
    <s v="230210 - MANUTENZIONI AUTOMEZZI"/>
    <s v="interventi di manutenzione "/>
    <x v="0"/>
    <s v="NO"/>
    <n v="15000"/>
    <n v="15000"/>
    <n v="15000"/>
    <n v="15000"/>
  </r>
  <r>
    <s v="A3_APP_E_FOR"/>
    <s v="A3_APP_E_FOR"/>
    <s v="220104_SERVIZI DI PULIZIA"/>
    <s v="220104 - SERVIZI DI PULIZIA"/>
    <s v="servizi di pulizia"/>
    <x v="0"/>
    <s v="NO"/>
    <n v="580000"/>
    <n v="580000"/>
    <n v="580000"/>
    <n v="580000"/>
  </r>
  <r>
    <s v="A3_APP_E_FOR"/>
    <s v="A3_APP_E_FOR"/>
    <s v="220116_SERVIZI DI TRASPORTO BENI E FACCHINAGGIO"/>
    <s v="220116 - SERVIZI DI TRASPORTO BENI E FACCHINAGGIO"/>
    <s v="servizio di trasporti e facchinaggio"/>
    <x v="0"/>
    <s v="NO"/>
    <m/>
    <n v="0"/>
    <n v="0"/>
    <n v="0"/>
  </r>
  <r>
    <s v="A3_APP_E_FOR"/>
    <s v="A3_APP_E_FOR"/>
    <s v="160219_CANCELLERIA, STAMPATI E SUPPORTI INFORMATICI"/>
    <s v="160219 - CANCELLERIA, STAMPATI E SUPPORTI INFORMATICI"/>
    <s v="cancelleria e stampati"/>
    <x v="0"/>
    <s v="NO"/>
    <n v="80000"/>
    <n v="80000"/>
    <n v="80000"/>
    <n v="80000"/>
  </r>
  <r>
    <s v="A3_APP_E_FOR"/>
    <s v="A3_APP_E_FOR"/>
    <s v="160203_ABBIGLIAMENTO, DIVISE E DIP PER IL PERSONALE"/>
    <s v="160203 - ABBIGLIAMENTO, DIVISE E DIP PER IL PERSONALE"/>
    <s v="DPI"/>
    <x v="0"/>
    <s v="NO"/>
    <n v="50000"/>
    <n v="50000"/>
    <n v="50000"/>
    <n v="50000"/>
  </r>
  <r>
    <s v="A3_APP_E_FOR"/>
    <s v="A3_APP_E_FOR"/>
    <s v="220119_SERVIZI DI SMALTIMENTO RIFIUTI SPECIALI"/>
    <s v="220119 - SERVIZI DI SMALTIMENTO RIFIUTI SPECIALI"/>
    <s v="smaltimento rifiuti"/>
    <x v="0"/>
    <s v="NO"/>
    <m/>
    <n v="0"/>
    <n v="0"/>
    <n v="0"/>
  </r>
  <r>
    <s v="A3_APP_E_FOR"/>
    <s v="A3_APP_E_FOR"/>
    <s v="370109_IMPOSTE DI BOLLO"/>
    <s v="370109 - IMPOSTE DI BOLLO"/>
    <s v="bollo auto"/>
    <x v="0"/>
    <s v="NO"/>
    <n v="5000"/>
    <n v="5000"/>
    <n v="5000"/>
    <n v="5000"/>
  </r>
  <r>
    <s v="A3_APP_E_FOR"/>
    <s v="A3_APP_E_FOR"/>
    <s v="260304_MULTE, AMMENDE E SANZIONI AMM.VE PECUNIARIE"/>
    <s v="260304 - MULTE, AMMENDE E SANZIONI AMM.VE PECUNIARIE"/>
    <s v="multe e ammende"/>
    <x v="0"/>
    <s v="NO"/>
    <n v="2000"/>
    <n v="2000"/>
    <n v="2000"/>
    <n v="2000"/>
  </r>
  <r>
    <s v="A3_APP_E_FOR"/>
    <s v="A3_APP_E_FOR"/>
    <s v="220193_ALTRI SERVIZI NON SANITARI CONTRATTI LIBERO PROFESSIONALI"/>
    <s v="220193 - ALTRI SERVIZI NON SANITARI CONTRATTI LIBERO PROFESSIONALI"/>
    <s v="RSPP"/>
    <x v="0"/>
    <s v="NO"/>
    <n v="75000"/>
    <n v="75000"/>
    <n v="75000"/>
    <n v="75000"/>
  </r>
  <r>
    <s v="A3_APP_E_FOR"/>
    <s v="A3_APP_E_FOR"/>
    <s v="200206_SERVIZI SANITARI DA PRIVATO EX Dlgs 81/08"/>
    <s v="200206 - SERVIZI SANITARI DA PRIVATO EX Dlgs 81/08"/>
    <s v="sorveglianza sanitaria"/>
    <x v="0"/>
    <s v="NO"/>
    <n v="85000"/>
    <n v="85000"/>
    <n v="85000"/>
    <n v="85000"/>
  </r>
  <r>
    <s v="A3_APP_E_FOR"/>
    <s v="A3_APP_E_FOR"/>
    <s v="370107_TASSE DI CIRCOLAZIONE AUTOMEZZI"/>
    <s v="370107 - TASSE DI CIRCOLAZIONE AUTOMEZZI"/>
    <s v="tasse di circolazione automezzi"/>
    <x v="0"/>
    <s v="NO"/>
    <n v="4000"/>
    <n v="4000"/>
    <n v="4000"/>
    <n v="4000"/>
  </r>
  <r>
    <s v="A3_APP_E_FOR"/>
    <s v="A3_APP_E_FOR"/>
    <s v="260314_SPESE CONDOMINIALI"/>
    <s v="260314 - SPESE CONDOMINIALI"/>
    <s v="spese condominiali immobili in locazione"/>
    <x v="0"/>
    <s v="NO"/>
    <n v="3000"/>
    <n v="3000"/>
    <n v="3000"/>
    <n v="3000"/>
  </r>
  <r>
    <s v="A3_APP_E_FOR"/>
    <s v="A3_APP_E_FOR"/>
    <s v="370110_IMPOSTE/TASSE COMUNALI"/>
    <s v="370110 - IMPOSTE/TASSE COMUNALI"/>
    <s v="TARI/Passi carrabili"/>
    <x v="0"/>
    <s v="NO"/>
    <n v="55000"/>
    <n v="55000"/>
    <n v="55000"/>
    <n v="55000"/>
  </r>
  <r>
    <s v="A4 _RU"/>
    <s v="A4 _RU"/>
    <s v="180806_SERVIZI FORMATIVI DA SOGGETTI PUBBLICI (ECM)"/>
    <s v="180806 - SERVIZI FORMATIVI DA SOGGETTI PUBBLICI (ECM)"/>
    <s v="servizi formativi da soggetti pubblici (ECM)"/>
    <x v="0"/>
    <s v="SI"/>
    <n v="5000"/>
    <n v="5000"/>
    <n v="5000"/>
    <m/>
  </r>
  <r>
    <s v="A4 _RU"/>
    <s v="A4 _RU"/>
    <s v="210101_SERVIZI DI FORMAZIONE AL PERSONALE"/>
    <s v="210101 - SERVIZI DI FORMAZIONE AL PERSONALE"/>
    <s v="servizi di formazione al personale"/>
    <x v="0"/>
    <s v="SI"/>
    <n v="16700"/>
    <n v="16700"/>
    <n v="16700"/>
    <m/>
  </r>
  <r>
    <s v="A4 _RU"/>
    <s v="A4 _RU"/>
    <s v="220107_SERVIZI DI MENSA E BUONI PASTO"/>
    <s v="220107 - SERVIZI DI MENSA E BUONI PASTO"/>
    <s v="servizi di mensa e buono pasto"/>
    <x v="1"/>
    <s v="SI"/>
    <n v="80000"/>
    <m/>
    <m/>
    <m/>
  </r>
  <r>
    <s v="A4 _RU"/>
    <s v="A4 _RU"/>
    <s v="220107_SERVIZI DI MENSA E BUONI PASTO"/>
    <s v="220107 - SERVIZI DI MENSA E BUONI PASTO"/>
    <s v="servizi di mensa e buono pasto"/>
    <x v="0"/>
    <m/>
    <n v="140000"/>
    <n v="140000"/>
    <n v="140000"/>
    <m/>
  </r>
  <r>
    <s v="A4 _RU"/>
    <s v="A4 _RU"/>
    <s v="220193_ALTRI SERVIZI NON SANITARI CONTRATTI LIBERO PROFESSIONALI"/>
    <s v="220193 - ALTRI SERVIZI NON SANITARI CONTRATTI LIBERO PROFESSIONALI"/>
    <s v="altri servizi non sanitari contratti libero professionali"/>
    <x v="2"/>
    <s v="NO"/>
    <n v="90000"/>
    <n v="45000"/>
    <m/>
    <m/>
  </r>
  <r>
    <s v="A4 _RU"/>
    <s v="A4 _RU"/>
    <s v="220193_ALTRI SERVIZI NON SANITARI CONTRATTI LIBERO PROFESSIONALI"/>
    <s v="220193 - ALTRI SERVIZI NON SANITARI CONTRATTI LIBERO PROFESSIONALI"/>
    <s v="altri servizi non sanitari contratti libero professionali"/>
    <x v="1"/>
    <s v="NO"/>
    <n v="990000"/>
    <n v="0"/>
    <n v="0"/>
    <m/>
  </r>
  <r>
    <s v="A4 _RU"/>
    <s v="A4 _RU"/>
    <s v="240106_CANONI DI NOLEGGIO HARDWARE E SOFTWARE"/>
    <s v="240106 - CANONI DI NOLEGGIO HARDWARE E SOFTWARE"/>
    <s v="canoni di noleggio hardware e software"/>
    <x v="0"/>
    <s v="SI"/>
    <n v="96076"/>
    <n v="52000"/>
    <n v="52000"/>
    <m/>
  </r>
  <r>
    <s v="A4 _RU"/>
    <s v="A4 _RU"/>
    <s v="260301_SPESE LEGALI"/>
    <s v="260301 - SPESE LEGALI"/>
    <s v="spese legali"/>
    <x v="0"/>
    <s v="SI"/>
    <m/>
    <m/>
    <m/>
    <m/>
  </r>
  <r>
    <s v="G2"/>
    <s v="G2"/>
    <s v="160140_DIAGNOSTICI, REAGENTI E PRODOTTI CHIMICI DA LABOR."/>
    <s v="160140 - DIAGNOSTICI, REAGENTI E PRODOTTI CHIMICI DA LABOR."/>
    <s v="Miscele gassose EPA TO15 per analisi canister "/>
    <x v="0"/>
    <s v="SI"/>
    <n v="7500"/>
    <n v="7500"/>
    <n v="7500"/>
    <m/>
  </r>
  <r>
    <s v="G2"/>
    <s v="G2"/>
    <s v="180802_PRESTAZIONI DI LABORATORIO DA PUBBLICO"/>
    <s v="180802 - PRESTAZIONI DI LABORATORIO DA PUBBLICO"/>
    <s v="ILC - INRIM centro LAT"/>
    <x v="0"/>
    <s v="SI"/>
    <n v="5000"/>
    <n v="5000"/>
    <n v="5000"/>
    <m/>
  </r>
  <r>
    <s v="G2"/>
    <s v="G2"/>
    <s v="180802_PRESTAZIONI DI LABORATORIO DA PUBBLICO"/>
    <s v="180802 - PRESTAZIONI DI LABORATORIO DA PUBBLICO"/>
    <s v="Taratura campioni di riferimento - INRIM"/>
    <x v="0"/>
    <s v="SI"/>
    <n v="5000"/>
    <n v="5000"/>
    <n v="5000"/>
    <m/>
  </r>
  <r>
    <s v="G2"/>
    <s v="G2"/>
    <s v="220199_ALTRI SERVIZI NON SANITARI DA PRIVATO"/>
    <s v="220199 - ALTRI SERVIZI NON SANITARI DA PRIVATO"/>
    <s v="Taratura datalogger n. 5"/>
    <x v="0"/>
    <s v="SI"/>
    <n v="6000"/>
    <n v="0"/>
    <n v="6000"/>
    <m/>
  </r>
  <r>
    <s v="G2"/>
    <s v="G2"/>
    <s v="220199_ALTRI SERVIZI NON SANITARI DA PRIVATO"/>
    <s v="220199 - ALTRI SERVIZI NON SANITARI DA PRIVATO"/>
    <s v="accreditamento laboratorio multisito "/>
    <x v="0"/>
    <s v="SI"/>
    <n v="12000"/>
    <n v="12000"/>
    <n v="12000"/>
    <m/>
  </r>
  <r>
    <s v="G2"/>
    <s v="G2"/>
    <s v="220199_ALTRI SERVIZI NON SANITARI DA PRIVATO"/>
    <s v="220199 - ALTRI SERVIZI NON SANITARI DA PRIVATO"/>
    <s v="accreditamento laboratorio di metrologia "/>
    <x v="0"/>
    <s v="SI"/>
    <n v="2500"/>
    <n v="2500"/>
    <n v="2500"/>
    <m/>
  </r>
  <r>
    <s v="G2"/>
    <s v="G2"/>
    <s v="230219_MANUTENZIONI SOFTWARE"/>
    <s v="230219 - MANUTENZIONI SOFTWARE"/>
    <s v="assistenza LIMS "/>
    <x v="0"/>
    <s v="SI"/>
    <n v="7000"/>
    <n v="7000"/>
    <n v="7000"/>
    <m/>
  </r>
  <r>
    <s v="G2"/>
    <s v="G2"/>
    <s v="230219_MANUTENZIONI SOFTWARE"/>
    <s v="230219 - MANUTENZIONI SOFTWARE"/>
    <s v="OQLab - quota annuale"/>
    <x v="0"/>
    <s v="SI"/>
    <n v="5500"/>
    <n v="5500"/>
    <n v="5500"/>
    <m/>
  </r>
  <r>
    <s v="G2"/>
    <s v="G2"/>
    <s v="220199_ALTRI SERVIZI NON SANITARI DA PRIVATO"/>
    <s v="220199 - ALTRI SERVIZI NON SANITARI DA PRIVATO"/>
    <s v="associazione UNI-UNICHIM"/>
    <x v="0"/>
    <s v="SI"/>
    <n v="2800"/>
    <n v="2800"/>
    <n v="2800"/>
    <m/>
  </r>
  <r>
    <s v="G2"/>
    <s v="G2"/>
    <s v="160145_GAS TECNICI PER LABORATORIO"/>
    <s v="160145 - GAS TECNICI PER LABORATORIO"/>
    <s v="elio e azoto bombole gas tecnici"/>
    <x v="0"/>
    <s v="SI"/>
    <n v="1000"/>
    <n v="1000"/>
    <n v="1000"/>
    <m/>
  </r>
  <r>
    <s v="G2"/>
    <s v="G2"/>
    <s v="230204_MANUTENZIONI ATTREZZATURE SCIENTIFICHE"/>
    <s v="230204 - MANUTENZIONI ATTREZZATURE SCIENTIFICHE"/>
    <s v="contratto assistenza per GC-MS canister"/>
    <x v="0"/>
    <s v="SI"/>
    <n v="0"/>
    <n v="10000"/>
    <n v="10000"/>
    <m/>
  </r>
  <r>
    <s v="UOS G4_COM_E_MARKETING"/>
    <s v="UOS G4_COM_E_MARKETING"/>
    <s v="220152_SERVIZI DI INFORMAZIONE E COMUNICAZIONE AMBIENTALE"/>
    <s v="220152 - SERVIZI DI INFORMAZIONE E COMUNICAZIONE AMBIENTALE"/>
    <s v="Realizzazione piano di comunicazione triennale"/>
    <x v="0"/>
    <s v="SI"/>
    <n v="200000"/>
    <n v="200000"/>
    <n v="200000"/>
    <m/>
  </r>
  <r>
    <s v="Tutte le strutture"/>
    <s v="S1 - ACQUE_INTERNE"/>
    <s v="220199_ALTRI SERVIZI NON SANITARI DA PRIVATO"/>
    <s v="220199 - ALTRI SERVIZI NON SANITARI DA PRIVATO"/>
    <s v="Acquisizione Servizio trasporto campioni FSC"/>
    <x v="1"/>
    <s v="SI"/>
    <n v="203595.20250000001"/>
    <m/>
    <m/>
    <m/>
  </r>
  <r>
    <s v="Tutte le strutture"/>
    <s v="S1 - ACQUE_INTERNE"/>
    <s v="220199_ALTRI SERVIZI NON SANITARI DA PRIVATO"/>
    <s v="220199 - ALTRI SERVIZI NON SANITARI DA PRIVATO"/>
    <s v="Acquisizione Servizio trasporto campioni ARPA"/>
    <x v="0"/>
    <s v="SI"/>
    <m/>
    <n v="203595.20250000001"/>
    <n v="247078.97999999998"/>
    <n v="255730.61499999999"/>
  </r>
  <r>
    <s v="S1 - ACQUE_INTERNE"/>
    <s v="S1 - ACQUE_INTERNE"/>
    <s v="220193_ALTRI SERVIZI NON SANITARI CONTRATTI LIBERO PROFESSIONALI"/>
    <s v="220193 - ALTRI SERVIZI NON SANITARI CONTRATTI LIBERO PROFESSIONALI"/>
    <s v="Acquisizione Servizio geologo esperto x supporto UOS Acque Sotterranee"/>
    <x v="1"/>
    <s v="SI"/>
    <n v="44052.72"/>
    <n v="0"/>
    <n v="0"/>
    <m/>
  </r>
  <r>
    <s v="S1 - ACQUE_INTERNE"/>
    <s v="S1 - ACQUE_INTERNE"/>
    <s v="220193_ALTRI SERVIZI NON SANITARI CONTRATTI LIBERO PROFESSIONALI"/>
    <s v="220193 - ALTRI SERVIZI NON SANITARI CONTRATTI LIBERO PROFESSIONALI"/>
    <s v="Acquisizione Servizio geologo esperto x supporto UOS Acque Sotterranee"/>
    <x v="0"/>
    <s v="SI"/>
    <m/>
    <n v="44052.72"/>
    <n v="44052.72"/>
    <n v="44052.72"/>
  </r>
  <r>
    <s v="S1 - ACQUE_INTERNE"/>
    <s v="S1 - ACQUE_INTERNE"/>
    <s v="220193_ALTRI SERVIZI NON SANITARI CONTRATTI LIBERO PROFESSIONALI"/>
    <s v="220193 - ALTRI SERVIZI NON SANITARI CONTRATTI LIBERO PROFESSIONALI"/>
    <s v="Acquisizione incarchi professionali geologi a completamento delle squadre territoriali SOTT"/>
    <x v="1"/>
    <s v="SI"/>
    <n v="274060.79999999999"/>
    <n v="0"/>
    <n v="0"/>
    <m/>
  </r>
  <r>
    <s v="S1 - ACQUE_INTERNE"/>
    <s v="S1 - ACQUE_INTERNE"/>
    <s v="230204_MANUTENZIONI ATTREZZATURE SCIENTIFICHE"/>
    <s v="230204 - MANUTENZIONI ATTREZZATURE SCIENTIFICHE"/>
    <s v="Acquisizione Servizio manutenzione ordinaria e straordinaria sonde YSI"/>
    <x v="1"/>
    <s v="SI"/>
    <n v="10000"/>
    <n v="0"/>
    <n v="0"/>
    <m/>
  </r>
  <r>
    <s v="S1 - ACQUE_INTERNE"/>
    <s v="S1 - ACQUE_INTERNE"/>
    <s v="230204_MANUTENZIONI ATTREZZATURE SCIENTIFICHE"/>
    <s v="230204 - MANUTENZIONI ATTREZZATURE SCIENTIFICHE"/>
    <s v="Acquisizione Servizio manutenzione ordinaria e straordinaria sonde YSI"/>
    <x v="0"/>
    <s v="SI"/>
    <m/>
    <n v="10000"/>
    <n v="10000"/>
    <n v="10000"/>
  </r>
  <r>
    <s v="S1 - ACQUE_INTERNE"/>
    <s v="S1 - ACQUE_INTERNE"/>
    <s v="220199_ALTRI SERVIZI NON SANITARI DA PRIVATO"/>
    <s v="220199 - ALTRI SERVIZI NON SANITARI DA PRIVATO"/>
    <s v="Acquisizione Servizio fotointerpretazione consumo di suolo"/>
    <x v="0"/>
    <s v="SI"/>
    <n v="20000"/>
    <n v="20000"/>
    <n v="20000"/>
    <n v="20000"/>
  </r>
  <r>
    <s v="S1 - ACQUE_INTERNE"/>
    <s v="S1 - ACQUE_INTERNE"/>
    <s v="160299_ALTRI PRODOTTI NON SANITARI"/>
    <s v="160299 - ALTRI PRODOTTI NON SANITARI"/>
    <s v="Acquisizione gommoni per acque interne"/>
    <x v="1"/>
    <s v="SI"/>
    <n v="16000"/>
    <n v="0"/>
    <n v="0"/>
    <n v="20000"/>
  </r>
  <r>
    <s v="S1 - ACQUE_INTERNE"/>
    <s v="S1 - ACQUE_INTERNE"/>
    <s v="220116_SERVIZI DI TRASPORTO BENI E FACCHINAGGIO"/>
    <s v="220116 - SERVIZI DI TRASPORTO BENI E FACCHINAGGIO"/>
    <s v="Acquisizione servizio furgoni per trasporto gommoni acque interne"/>
    <x v="1"/>
    <s v="SI"/>
    <n v="36000"/>
    <n v="0"/>
    <n v="0"/>
    <m/>
  </r>
  <r>
    <s v="S1 - ACQUE_INTERNE"/>
    <s v="S1 - ACQUE_INTERNE"/>
    <s v="220116_SERVIZI DI TRASPORTO BENI E FACCHINAGGIO"/>
    <s v="220116 - SERVIZI DI TRASPORTO BENI E FACCHINAGGIO"/>
    <s v="Acquisizione servizio furgoni per trasporto gommoni acque interne"/>
    <x v="0"/>
    <s v="SI"/>
    <n v="0"/>
    <n v="12000"/>
    <n v="12000"/>
    <n v="12000"/>
  </r>
  <r>
    <s v="S1 - ACQUE_INTERNE"/>
    <s v="S1 - ACQUE_INTERNE"/>
    <s v="160150_ALTRI PRODOTTI  SANITARI "/>
    <s v="160150 - ALTRI PRODOTTI  SANITARI "/>
    <s v="Acquisizione microscopi ottici"/>
    <x v="1"/>
    <s v="SI"/>
    <n v="85400"/>
    <n v="0"/>
    <n v="0"/>
    <m/>
  </r>
  <r>
    <s v="S1 - ACQUE_INTERNE"/>
    <s v="S1 - ACQUE_INTERNE"/>
    <s v="160150_ALTRI PRODOTTI  SANITARI "/>
    <s v="160150 - ALTRI PRODOTTI  SANITARI "/>
    <s v="Acquisizione microscopi ottici"/>
    <x v="0"/>
    <s v="SI"/>
    <m/>
    <n v="3660"/>
    <n v="0"/>
    <m/>
  </r>
  <r>
    <s v="S1 - ACQUE_INTERNE"/>
    <s v="S1 - ACQUE_INTERNE"/>
    <s v="160150_ALTRI PRODOTTI  SANITARI "/>
    <s v="160150 - ALTRI PRODOTTI  SANITARI "/>
    <s v="Acquisizione camere di sedimentazione"/>
    <x v="0"/>
    <s v="SI"/>
    <m/>
    <m/>
    <n v="6500"/>
    <m/>
  </r>
  <r>
    <s v="S1 - ACQUE_INTERNE"/>
    <s v="S1 - ACQUE_INTERNE"/>
    <s v="160299_ALTRI PRODOTTI NON SANITARI"/>
    <s v="160299 - ALTRI PRODOTTI NON SANITARI"/>
    <s v="Acqusizione attrezzi e materisale minuto da banco "/>
    <x v="1"/>
    <s v="SI"/>
    <n v="3000"/>
    <n v="0"/>
    <n v="0"/>
    <m/>
  </r>
  <r>
    <s v="S1 - ACQUE_INTERNE"/>
    <s v="S1 - ACQUE_INTERNE"/>
    <s v="160299_ALTRI PRODOTTI NON SANITARI"/>
    <s v="160299 - ALTRI PRODOTTI NON SANITARI"/>
    <s v="Acqusizione attrezzi e materisale minuto da banco "/>
    <x v="0"/>
    <s v="SI"/>
    <n v="0"/>
    <n v="2000"/>
    <n v="2000"/>
    <n v="2000"/>
  </r>
  <r>
    <s v="S1 - ACQUE_INTERNE"/>
    <s v="S1 - ACQUE_INTERNE"/>
    <s v="160299_ALTRI PRODOTTI NON SANITARI"/>
    <s v="160299 - ALTRI PRODOTTI NON SANITARI"/>
    <s v="Acquisizone campionatori"/>
    <x v="1"/>
    <s v="SI"/>
    <n v="9520"/>
    <n v="0"/>
    <n v="0"/>
    <m/>
  </r>
  <r>
    <s v="S1 - ACQUE_INTERNE"/>
    <s v="S1 - ACQUE_INTERNE"/>
    <s v="220199_ALTRI SERVIZI NON SANITARI DA PRIVATO"/>
    <s v="220199 - ALTRI SERVIZI NON SANITARI DA PRIVATO"/>
    <s v="Servizio consultazione infocamere Telemaco"/>
    <x v="1"/>
    <s v="SI"/>
    <n v="2440"/>
    <n v="0"/>
    <n v="0"/>
    <m/>
  </r>
  <r>
    <s v="S1 - ACQUE_INTERNE"/>
    <s v="S1 - ACQUE_INTERNE"/>
    <s v="220199_ALTRI SERVIZI NON SANITARI DA PRIVATO"/>
    <s v="220199 - ALTRI SERVIZI NON SANITARI DA PRIVATO"/>
    <s v="Servizio consultazione infocamere Telemaco"/>
    <x v="0"/>
    <s v="SI"/>
    <n v="0"/>
    <n v="0"/>
    <n v="0"/>
    <n v="3000"/>
  </r>
  <r>
    <s v="S1 - ACQUE_INTERNE"/>
    <s v="S1 - ACQUE_INTERNE"/>
    <s v="230204_MANUTENZIONI ATTREZZATURE SCIENTIFICHE"/>
    <s v="230204 - MANUTENZIONI ATTREZZATURE SCIENTIFICHE"/>
    <s v="Servizio di manutenzione Microsopi e sistema acquisizione immagini LEICA"/>
    <x v="1"/>
    <s v="SI"/>
    <n v="5000"/>
    <n v="0"/>
    <n v="0"/>
    <m/>
  </r>
  <r>
    <s v="S1 - ACQUE_INTERNE"/>
    <s v="S1 - ACQUE_INTERNE"/>
    <s v="230204_MANUTENZIONI ATTREZZATURE SCIENTIFICHE"/>
    <s v="230204 - MANUTENZIONI ATTREZZATURE SCIENTIFICHE"/>
    <s v="Servizio di manutenzione Microsopi e sistema acquisizione immagini LEICA"/>
    <x v="0"/>
    <s v="SI"/>
    <n v="0"/>
    <n v="5000"/>
    <n v="5000"/>
    <n v="5000"/>
  </r>
  <r>
    <s v="S1 - ACQUE_INTERNE"/>
    <s v="S1 - ACQUE_INTERNE"/>
    <s v="230204_MANUTENZIONI ATTREZZATURE SCIENTIFICHE"/>
    <s v="230204 - MANUTENZIONI ATTREZZATURE SCIENTIFICHE"/>
    <s v="Acquisizione sistemi di acquisizione ed elaborazione immagine microscopio invertito OLYMPUS"/>
    <x v="1"/>
    <s v="SI"/>
    <n v="21350"/>
    <n v="0"/>
    <n v="0"/>
    <m/>
  </r>
  <r>
    <s v="S1 - ACQUE_INTERNE"/>
    <s v="S1 - ACQUE_INTERNE"/>
    <s v="230204_MANUTENZIONI ATTREZZATURE SCIENTIFICHE"/>
    <s v="230204 - MANUTENZIONI ATTREZZATURE SCIENTIFICHE"/>
    <s v="Servizio di manutenzione Microscopi e stereoMicroscopi Olimpus"/>
    <x v="1"/>
    <s v="SI"/>
    <n v="14000"/>
    <n v="0"/>
    <n v="0"/>
    <m/>
  </r>
  <r>
    <s v="S1 - ACQUE_INTERNE"/>
    <s v="S1 - ACQUE_INTERNE"/>
    <s v="230204_MANUTENZIONI ATTREZZATURE SCIENTIFICHE"/>
    <s v="230204 - MANUTENZIONI ATTREZZATURE SCIENTIFICHE"/>
    <s v="Servizio di manutenzione Microscopi e stereoMicroscopi Olimpus"/>
    <x v="0"/>
    <s v="SI"/>
    <m/>
    <m/>
    <n v="14000"/>
    <m/>
  </r>
  <r>
    <s v="S1 - ACQUE_INTERNE"/>
    <s v="S1 - ACQUE_INTERNE"/>
    <s v="160299 -  -ALTRI PRODOTTI NON SANITARI"/>
    <s v="160299 - ALTRI PRODOTTI NON SANITARI"/>
    <s v="Acqusizione frigoriferi"/>
    <x v="1"/>
    <s v="SI"/>
    <n v="6588"/>
    <n v="0"/>
    <n v="0"/>
    <m/>
  </r>
  <r>
    <s v="S1 - ACQUE_INTERNE"/>
    <s v="S1 - ACQUE_INTERNE"/>
    <s v="160299 -  -ALTRI PRODOTTI NON SANITARI"/>
    <s v="160299 - ALTRI PRODOTTI NON SANITARI"/>
    <s v="Acqusizione tablet e notebook e accessori vari"/>
    <x v="1"/>
    <s v="SI"/>
    <n v="20000"/>
    <n v="0"/>
    <n v="0"/>
    <m/>
  </r>
  <r>
    <s v="S1 - ACQUE_INTERNE"/>
    <s v="S1 - ACQUE_INTERNE"/>
    <s v="160299 -  -ALTRI PRODOTTI NON SANITARI"/>
    <s v="160299 - ALTRI PRODOTTI NON SANITARI"/>
    <s v="Acquisizione sonde multiparametriche SUP"/>
    <x v="1"/>
    <s v="SI"/>
    <n v="18422"/>
    <n v="0"/>
    <n v="0"/>
    <m/>
  </r>
  <r>
    <s v="S1 - ACQUE_INTERNE"/>
    <s v="S1 - ACQUE_INTERNE"/>
    <s v="160299 -  -ALTRI PRODOTTI NON SANITARI"/>
    <s v="160299 - ALTRI PRODOTTI NON SANITARI"/>
    <s v="Acquisizione sonde multiparametriche SUP"/>
    <x v="0"/>
    <s v="SI"/>
    <m/>
    <n v="5856"/>
    <m/>
    <m/>
  </r>
  <r>
    <s v="S1 - ACQUE_INTERNE"/>
    <s v="S1 - ACQUE_INTERNE"/>
    <s v="160299 -  -ALTRI PRODOTTI NON SANITARI"/>
    <s v="160299 - ALTRI PRODOTTI NON SANITARI"/>
    <s v="Acquisizione sonde multiparametriche profilanti SUP"/>
    <x v="1"/>
    <s v="SI"/>
    <n v="58560"/>
    <m/>
    <m/>
    <m/>
  </r>
  <r>
    <s v="S1 - ACQUE_INTERNE"/>
    <s v="S1 - ACQUE_INTERNE"/>
    <s v="160299 -  -ALTRI PRODOTTI NON SANITARI"/>
    <s v="160299 - ALTRI PRODOTTI NON SANITARI"/>
    <s v="Acquisizione sonde multiparametriche profilanti SUP"/>
    <x v="0"/>
    <s v="SI"/>
    <m/>
    <n v="3050"/>
    <m/>
    <m/>
  </r>
  <r>
    <s v="S1 - ACQUE_INTERNE"/>
    <s v="S1 - ACQUE_INTERNE"/>
    <s v="230204_MANUTENZIONI ATTREZZATURE SCIENTIFICHE"/>
    <s v="230204 - MANUTENZIONI ATTREZZATURE SCIENTIFICHE"/>
    <s v="Acquisizione servizio implementazione e manutenzione del software GiQuAS"/>
    <x v="1"/>
    <m/>
    <n v="70000"/>
    <m/>
    <m/>
    <m/>
  </r>
  <r>
    <s v="S1 - ACQUE_INTERNE"/>
    <s v="S1 - ACQUE_INTERNE"/>
    <s v="220199_ALTRI SERVIZI NON SANITARI DA PRIVATO"/>
    <s v="220199 - ALTRI SERVIZI NON SANITARI DA PRIVATO"/>
    <s v="Acquisizione servizio implementazione e manutenzione del software GiQuAS"/>
    <x v="0"/>
    <m/>
    <n v="0"/>
    <n v="15000"/>
    <n v="15000"/>
    <n v="15000"/>
  </r>
  <r>
    <s v="S1 - ACQUE_INTERNE"/>
    <s v="S1 - ACQUE_INTERNE"/>
    <s v="230204_MANUTENZIONI ATTREZZATURE SCIENTIFICHE"/>
    <s v="230204 - MANUTENZIONI ATTREZZATURE SCIENTIFICHE"/>
    <s v="Servizio manutenzione cattura pesci in uso presso la UOC"/>
    <x v="1"/>
    <m/>
    <n v="3000"/>
    <n v="0"/>
    <n v="0"/>
    <m/>
  </r>
  <r>
    <s v="S1 - ACQUE_INTERNE"/>
    <s v="S1 - ACQUE_INTERNE"/>
    <s v="160299 -  -ALTRI PRODOTTI NON SANITARI"/>
    <s v="160299 - ALTRI PRODOTTI NON SANITARI"/>
    <s v="Acquisizione Strumenti Rilievo GNSS SOTT"/>
    <x v="1"/>
    <m/>
    <n v="100000"/>
    <n v="0"/>
    <n v="0"/>
    <m/>
  </r>
  <r>
    <s v="S1 - ACQUE_INTERNE"/>
    <s v="S1 - ACQUE_INTERNE"/>
    <s v="160299 -  -ALTRI PRODOTTI NON SANITARI"/>
    <s v="160299 - ALTRI PRODOTTI NON SANITARI"/>
    <s v="Acquisizione Strumenti Rilievo GNSS SOTT"/>
    <x v="0"/>
    <m/>
    <m/>
    <n v="7000"/>
    <n v="7000"/>
    <n v="7000"/>
  </r>
  <r>
    <s v="S1 - ACQUE_INTERNE"/>
    <s v="S1 - ACQUE_INTERNE"/>
    <s v="160299 -  -ALTRI PRODOTTI NON SANITARI"/>
    <s v="160299 - ALTRI PRODOTTI NON SANITARI"/>
    <s v="Acquisizione sonde multiparametriche SOTT"/>
    <x v="1"/>
    <m/>
    <n v="20000"/>
    <m/>
    <m/>
    <m/>
  </r>
  <r>
    <s v="S1 - ACQUE_INTERNE"/>
    <s v="S1 - ACQUE_INTERNE"/>
    <s v="160299 -  -ALTRI PRODOTTI NON SANITARI"/>
    <s v="160299 - ALTRI PRODOTTI NON SANITARI"/>
    <s v="Acquisizione sonde multiparametriche SOTT"/>
    <x v="0"/>
    <m/>
    <m/>
    <n v="6000"/>
    <n v="6000"/>
    <n v="6000"/>
  </r>
  <r>
    <s v="S1 - ACQUE_INTERNE"/>
    <s v="S1 - ACQUE_INTERNE"/>
    <s v="160299 -  -ALTRI PRODOTTI NON SANITARI"/>
    <s v="160299 - ALTRI PRODOTTI NON SANITARI"/>
    <s v="Acquisizione Strumenti Rilievo Misure freatimetriche SOTT"/>
    <x v="1"/>
    <m/>
    <n v="8000"/>
    <m/>
    <m/>
    <m/>
  </r>
  <r>
    <s v="S1 - ACQUE_INTERNE"/>
    <s v="S1 - ACQUE_INTERNE"/>
    <s v="160299 -  -ALTRI PRODOTTI NON SANITARI"/>
    <s v="160299 - ALTRI PRODOTTI NON SANITARI"/>
    <s v="Acquisizione Strumenti Rilievo Misure freatimetriche SOTT"/>
    <x v="0"/>
    <m/>
    <m/>
    <n v="3000"/>
    <m/>
    <m/>
  </r>
  <r>
    <s v="S1 - ACQUE_INTERNE"/>
    <s v="S1 - ACQUE_INTERNE"/>
    <s v="220199_ALTRI SERVIZI NON SANITARI DA PRIVATO"/>
    <s v="220199 - ALTRI SERVIZI NON SANITARI DA PRIVATO"/>
    <s v="Acquisizione servizio di Interconfronto"/>
    <x v="0"/>
    <m/>
    <n v="700"/>
    <n v="700"/>
    <n v="700"/>
    <n v="700"/>
  </r>
  <r>
    <s v="S1 - ACQUE_INTERNE"/>
    <s v="S1 - ACQUE_INTERNE"/>
    <s v="160299 -  -ALTRI PRODOTTI NON SANITARI"/>
    <s v="160299 - ALTRI PRODOTTI NON SANITARI"/>
    <s v="Acquisizione cellulari di servizio per il personale che svolge attività esterna"/>
    <x v="1"/>
    <m/>
    <n v="7200"/>
    <n v="0"/>
    <n v="0"/>
    <m/>
  </r>
  <r>
    <s v="S1 - ACQUE_INTERNE"/>
    <s v="S1 - ACQUE_INTERNE"/>
    <s v="160299 -  -ALTRI PRODOTTI NON SANITARI"/>
    <s v="160299 - ALTRI PRODOTTI NON SANITARI"/>
    <s v="Acquisizione cellulari di servizio per il personale che svolge attività esterna"/>
    <x v="0"/>
    <m/>
    <m/>
    <n v="7200"/>
    <n v="7200"/>
    <n v="7200"/>
  </r>
  <r>
    <s v="S1 - ACQUE_INTERNE"/>
    <s v="S1 - ACQUE_INTERNE"/>
    <s v="160299 -  -ALTRI PRODOTTI NON SANITARI"/>
    <s v="160299 - ALTRI PRODOTTI NON SANITARI"/>
    <s v="Acquisizione auto fuoristrada di servizo per attività di campo"/>
    <x v="1"/>
    <m/>
    <n v="329400"/>
    <n v="0"/>
    <n v="0"/>
    <m/>
  </r>
  <r>
    <s v="S1 - ACQUE_INTERNE"/>
    <s v="S1 - ACQUE_INTERNE"/>
    <s v="160299 -  -ALTRI PRODOTTI NON SANITARI"/>
    <s v="160299 - ALTRI PRODOTTI NON SANITARI"/>
    <s v="Acquisizione sistema di misura in continuo laghi"/>
    <x v="1"/>
    <m/>
    <n v="44530"/>
    <n v="0"/>
    <n v="0"/>
    <m/>
  </r>
  <r>
    <s v="S1 - ACQUE_INTERNE"/>
    <s v="S1 - ACQUE_INTERNE"/>
    <s v="220199_ALTRI SERVIZI NON SANITARI DA PRIVATO"/>
    <s v="220199 - ALTRI SERVIZI NON SANITARI DA PRIVATO"/>
    <s v="Manutenzione annuale sistema di misura in continuo laghi"/>
    <x v="0"/>
    <m/>
    <m/>
    <n v="7930"/>
    <n v="7930"/>
    <n v="7930"/>
  </r>
  <r>
    <s v="S1 - ACQUE_INTERNE"/>
    <s v="S1 - ACQUE_INTERNE"/>
    <s v="230204_MANUTENZIONI ATTREZZATURE SCIENTIFICHE"/>
    <s v="230204 - MANUTENZIONI ATTREZZATURE SCIENTIFICHE"/>
    <s v="Acqusizione servizio manutenzione cappa chimica"/>
    <x v="1"/>
    <m/>
    <n v="10431"/>
    <n v="0"/>
    <n v="0"/>
    <m/>
  </r>
  <r>
    <s v="S1 - ACQUE_INTERNE"/>
    <s v="S1 - ACQUE_INTERNE"/>
    <s v="230204_MANUTENZIONI ATTREZZATURE SCIENTIFICHE"/>
    <s v="230204 - MANUTENZIONI ATTREZZATURE SCIENTIFICHE"/>
    <s v="Acqusizione servizio manutenzione cappa chimica"/>
    <x v="0"/>
    <m/>
    <m/>
    <n v="10431"/>
    <n v="10431"/>
    <n v="10431"/>
  </r>
  <r>
    <s v="S1 - ACQUE_INTERNE"/>
    <s v="S1 - ACQUE_INTERNE"/>
    <s v="160299_ALTRI PRODOTTI NON SANITARI"/>
    <s v="160299 - ALTRI PRODOTTI NON SANITARI"/>
    <s v="Acquisizione contenitori e materiale per il  campionamento acque SUP"/>
    <x v="1"/>
    <m/>
    <n v="3580"/>
    <n v="0"/>
    <n v="0"/>
    <m/>
  </r>
  <r>
    <s v="S1 - ACQUE_INTERNE"/>
    <s v="S1 - ACQUE_INTERNE"/>
    <s v="160299_ALTRI PRODOTTI NON SANITARI"/>
    <s v="160299 - ALTRI PRODOTTI NON SANITARI"/>
    <s v="Acquisizione contenitori e materiale per il  campionamento acque SUP"/>
    <x v="0"/>
    <m/>
    <m/>
    <n v="2630"/>
    <n v="2630"/>
    <n v="2630"/>
  </r>
  <r>
    <s v="S1 - ACQUE_INTERNE"/>
    <s v="S1 - ACQUE_INTERNE"/>
    <s v="160299_ALTRI PRODOTTI NON SANITARI"/>
    <s v="160299 - ALTRI PRODOTTI NON SANITARI"/>
    <s v="Acquisizione contenitori e materiale per il  campionamento acque SOTT"/>
    <x v="1"/>
    <m/>
    <n v="4500"/>
    <m/>
    <m/>
    <m/>
  </r>
  <r>
    <s v="S1 - ACQUE_INTERNE"/>
    <s v="S1 - ACQUE_INTERNE"/>
    <s v="160299_ALTRI PRODOTTI NON SANITARI"/>
    <s v="160299 - ALTRI PRODOTTI NON SANITARI"/>
    <s v="Acquisizione contenitori e materiale per il  campionamento acque SOTT"/>
    <x v="0"/>
    <m/>
    <m/>
    <n v="2125"/>
    <n v="2125"/>
    <n v="2125"/>
  </r>
  <r>
    <s v="S1 - ACQUE_INTERNE"/>
    <s v="S1 - ACQUE_INTERNE"/>
    <s v="160140_DIAGNOSTICI, REAGENTI E PRODOTTI CHIMICI DA LABOR."/>
    <s v="160140 - DIAGNOSTICI, REAGENTI E PRODOTTI CHIMICI DA LABOR."/>
    <s v="Acquisizione reagenti e sostanze per le attività da banco"/>
    <x v="1"/>
    <m/>
    <n v="3000"/>
    <n v="0"/>
    <n v="0"/>
    <m/>
  </r>
  <r>
    <s v="S1 - ACQUE_INTERNE"/>
    <s v="S1 - ACQUE_INTERNE"/>
    <s v="160140_DIAGNOSTICI, REAGENTI E PRODOTTI CHIMICI DA LABOR."/>
    <s v="160140 - DIAGNOSTICI, REAGENTI E PRODOTTI CHIMICI DA LABOR."/>
    <s v="Acquisizione reagenti e sostanze per le attività da banco"/>
    <x v="0"/>
    <m/>
    <m/>
    <n v="3000"/>
    <n v="3000"/>
    <n v="3000"/>
  </r>
  <r>
    <s v="S1 - ACQUE_INTERNE"/>
    <s v="S1 - ACQUE_INTERNE"/>
    <s v="160299_ALTRI PRODOTTI NON SANITARI"/>
    <s v="160299 - ALTRI PRODOTTI NON SANITARI"/>
    <s v="Libri"/>
    <x v="1"/>
    <m/>
    <n v="623"/>
    <n v="0"/>
    <n v="0"/>
    <m/>
  </r>
  <r>
    <s v="S2_AGENTI_FISICI"/>
    <s v="S2_AGENTI_FISICI"/>
    <s v="230219_MANUTENZIONI SOFTWARE"/>
    <s v="230219 - MANUTENZIONI SOFTWARE"/>
    <s v="Aggiornamento sw analisi spettrometria gamma (n. 2 licenze) per l’analisi della radioattività "/>
    <x v="0"/>
    <s v="SI"/>
    <n v="0"/>
    <n v="0"/>
    <n v="0"/>
    <m/>
  </r>
  <r>
    <s v="S2_AGENTI_FISICI"/>
    <s v="S2_AGENTI_FISICI"/>
    <s v="230204_MANUTENZIONI ATTREZZATURE SCIENTIFICHE"/>
    <s v="230204 - MANUTENZIONI ATTREZZATURE SCIENTIFICHE"/>
    <s v="Riparazione rivelatore HPGE sede di Catania "/>
    <x v="0"/>
    <s v="SI"/>
    <n v="0"/>
    <n v="0"/>
    <n v="0"/>
    <m/>
  </r>
  <r>
    <s v="S2_AGENTI_FISICI"/>
    <s v="S2_AGENTI_FISICI"/>
    <s v="160213_COMBUSTIBILI"/>
    <s v="160213 - COMBUSTIBILI"/>
    <s v="Acquisto n. 2 Schede per ricarica autoveicoli elettrici con gancio traino"/>
    <x v="0"/>
    <s v="SI"/>
    <n v="14000"/>
    <n v="14000"/>
    <n v="14000"/>
    <m/>
  </r>
  <r>
    <s v="S2_AGENTI_FISICI"/>
    <s v="S2_AGENTI_FISICI"/>
    <s v="230204_MANUTENZIONI ATTREZZATURE SCIENTIFICHE"/>
    <s v="230204 - MANUTENZIONI ATTREZZATURE SCIENTIFICHE"/>
    <s v="Taratura biennale strumentazione per il controllo ed il monitoraggio della radioattività"/>
    <x v="0"/>
    <s v="NO"/>
    <n v="9000"/>
    <n v="0"/>
    <n v="9000"/>
    <m/>
  </r>
  <r>
    <s v="S2_AGENTI_FISICI"/>
    <s v="S2_AGENTI_FISICI"/>
    <s v="230204_MANUTENZIONI ATTREZZATURE SCIENTIFICHE"/>
    <s v="230204 - MANUTENZIONI ATTREZZATURE SCIENTIFICHE"/>
    <s v="Taratura Biennale strumentazione per il controllo ed il monitoraggio dei campi elettromagnetici "/>
    <x v="0"/>
    <s v="NO"/>
    <n v="65000"/>
    <n v="65000"/>
    <n v="70000"/>
    <n v="70000"/>
  </r>
  <r>
    <s v="S2_AGENTI_FISICI"/>
    <s v="S2_AGENTI_FISICI"/>
    <s v="230219_MANUTENZIONI SOFTWARE"/>
    <s v="230219 - MANUTENZIONI SOFTWARE"/>
    <s v="Noleggio annuale sw Feko della Altair per la previsione dei campi elettromagnetici in campo vicino"/>
    <x v="0"/>
    <s v="NO"/>
    <n v="15000"/>
    <n v="15000"/>
    <n v="15000"/>
    <m/>
  </r>
  <r>
    <s v="S2_AGENTI_FISICI"/>
    <s v="S2_AGENTI_FISICI"/>
    <s v="220199_ALTRI SERVIZI NON SANITARI DA PRIVATO"/>
    <s v="220199 - ALTRI SERVIZI NON SANITARI DA PRIVATO"/>
    <s v="N. 2 contratti di servizio per le analisi della radioattività (1 chimico ed 1 fisico) "/>
    <x v="0"/>
    <s v="NO"/>
    <n v="50000"/>
    <n v="50000"/>
    <n v="50000"/>
    <m/>
  </r>
  <r>
    <s v="S2_AGENTI_FISICI"/>
    <s v="S2_AGENTI_FISICI"/>
    <s v="220199_ALTRI SERVIZI NON SANITARI DA PRIVATO"/>
    <s v="220199 - ALTRI SERVIZI NON SANITARI DA PRIVATO"/>
    <s v="N. 2 contratti di servizio per rilascio pareri ex D.lgs 259/03 "/>
    <x v="0"/>
    <s v="SI"/>
    <m/>
    <m/>
    <m/>
    <m/>
  </r>
  <r>
    <s v="S2_AGENTI_FISICI"/>
    <s v="S2_AGENTI_FISICI"/>
    <s v="160141_MATERIALI TECNICO-SANITARI DA LABORATORIO"/>
    <s v="160141 - MATERIALI TECNICO-SANITARI DA LABORATORIO"/>
    <s v="Acquisto n. 4 Sorgenti radioattive di taratura in geometria Marinelli e filtro "/>
    <x v="0"/>
    <s v="SI"/>
    <n v="15000"/>
    <n v="0"/>
    <n v="0"/>
    <m/>
  </r>
  <r>
    <s v="S2_AGENTI_FISICI"/>
    <s v="S2_AGENTI_FISICI"/>
    <s v="220199_ALTRI SERVIZI NON SANITARI DA PRIVATO"/>
    <s v="220199 - ALTRI SERVIZI NON SANITARI DA PRIVATO"/>
    <s v="Acquisto n. 2 Corso di formazione di aggiornamento obbligatorio per Tecnico competente in acustica per n. 16 dipendenti per n. 10 ore "/>
    <x v="0"/>
    <s v="NO"/>
    <n v="9600"/>
    <n v="9600"/>
    <n v="9600"/>
    <m/>
  </r>
  <r>
    <s v="S2_AGENTI_FISICI"/>
    <s v="S2_AGENTI_FISICI"/>
    <s v="220199_ALTRI SERVIZI NON SANITARI DA PRIVATO"/>
    <s v="220199 - ALTRI SERVIZI NON SANITARI DA PRIVATO"/>
    <s v="Acquisto n. 10 corsi di formazione sulle misure 5G "/>
    <x v="0"/>
    <s v="SI"/>
    <n v="0"/>
    <n v="10000"/>
    <n v="0"/>
    <m/>
  </r>
  <r>
    <s v="S2_AGENTI_FISICI"/>
    <s v="S2_AGENTI_FISICI"/>
    <s v="220199_ALTRI SERVIZI NON SANITARI DA PRIVATO"/>
    <s v="220199 - ALTRI SERVIZI NON SANITARI DA PRIVATO"/>
    <s v="Acquisto n. 100 ore complessive di aggiornamento obbligatorio annuale ex D.lgs 101/20 per le 5 unita di personale esposto alle radiazioni ionizzanti "/>
    <x v="0"/>
    <s v="NO"/>
    <n v="0"/>
    <n v="0"/>
    <n v="0"/>
    <m/>
  </r>
  <r>
    <s v="S2_AGENTI_FISICI"/>
    <s v="S2_AGENTI_FISICI"/>
    <s v="230204_MANUTENZIONI ATTREZZATURE SCIENTIFICHE"/>
    <s v="230204 - MANUTENZIONI ATTREZZATURE SCIENTIFICHE"/>
    <s v="Taratura Biennale strumentazione per il controllo ed il monitoraggio del rumore e delle vibrazioni "/>
    <x v="0"/>
    <s v="NO"/>
    <n v="8000"/>
    <n v="8000"/>
    <n v="8000"/>
    <n v="8000"/>
  </r>
  <r>
    <s v="S2_AGENTI_FISICI"/>
    <s v="S2_AGENTI_FISICI"/>
    <s v="230219_MANUTENZIONI SOFTWARE"/>
    <s v="230219 - MANUTENZIONI SOFTWARE"/>
    <s v="Manutenzione ed aggiornamento catasto CER "/>
    <x v="0"/>
    <s v="NO"/>
    <n v="30000"/>
    <n v="0"/>
    <n v="30000"/>
    <m/>
  </r>
  <r>
    <s v="S2_AGENTI_FISICI"/>
    <s v="S2_AGENTI_FISICI"/>
    <s v="220199_ALTRI SERVIZI NON SANITARI DA PRIVATO"/>
    <s v="220199 - ALTRI SERVIZI NON SANITARI DA PRIVATO"/>
    <s v="N. 4 contratti di servizio per la esecuzione del piano regionale radon"/>
    <x v="0"/>
    <s v="SI"/>
    <m/>
    <m/>
    <m/>
    <m/>
  </r>
  <r>
    <s v="S2_AGENTI_FISICI"/>
    <s v="S2_AGENTI_FISICI"/>
    <s v="160141_MATERIALI TECNICO-SANITARI DA LABORATORIO"/>
    <s v="160141 - MATERIALI TECNICO-SANITARI DA LABORATORIO"/>
    <s v="Consumabili per misure radon (dosimetri, porta dosimetri, materiali per il confezionamento, soda caustica per lo sviluppo, …)"/>
    <x v="0"/>
    <s v="SI"/>
    <m/>
    <n v="0"/>
    <n v="0"/>
    <m/>
  </r>
  <r>
    <s v="S2_AGENTI_FISICI"/>
    <s v="S2_AGENTI_FISICI"/>
    <s v="220199_ALTRI SERVIZI NON SANITARI DA PRIVATO"/>
    <s v="220199 - ALTRI SERVIZI NON SANITARI DA PRIVATO"/>
    <s v="N. 1 Servizio di supporto per l’aggiornamento delle mappature acustiche "/>
    <x v="0"/>
    <s v="SI"/>
    <m/>
    <m/>
    <m/>
    <m/>
  </r>
  <r>
    <s v="S2_AGENTI_FISICI"/>
    <s v="S2_AGENTI_FISICI"/>
    <s v="230219_MANUTENZIONI SOFTWARE"/>
    <s v="230219 - MANUTENZIONI SOFTWARE"/>
    <s v="Manutenzione evolutiva sw previsionale campi elettromagnetici (WINEDT) "/>
    <x v="0"/>
    <s v="SI"/>
    <n v="36000"/>
    <n v="0"/>
    <n v="36000"/>
    <m/>
  </r>
  <r>
    <s v="S4_QUALITA_ARIA"/>
    <s v="S4_QUALITA_ARIA"/>
    <s v="220203_UTENZE ELETTRICHE"/>
    <s v="220203 - UTENZE ELETTRICHE"/>
    <s v="UTENTE ELETTRICHE PER LA RETE ARIA"/>
    <x v="0"/>
    <m/>
    <n v="423596"/>
    <n v="423596"/>
    <n v="423596"/>
    <m/>
  </r>
  <r>
    <s v="S4_QUALITA_ARIA"/>
    <s v="S4_QUALITA_ARIA"/>
    <s v="220202_UTENZE TELEFONICHE DI RETE MOBILE"/>
    <s v="220202 - UTENZE TELEFONICHE DI RETE MOBILE"/>
    <s v="UTENTE TELEFONICHE X RETE ARIA"/>
    <x v="0"/>
    <m/>
    <n v="0"/>
    <n v="0"/>
    <n v="0"/>
    <m/>
  </r>
  <r>
    <s v="S4_QUALITA_ARIA"/>
    <s v="S4_QUALITA_ARIA"/>
    <s v="220199_ALTRI SERVIZI NON SANITARI DA PRIVATO"/>
    <s v="220199 - ALTRI SERVIZI NON SANITARI DA PRIVATO"/>
    <s v="l’aggiornamento dell’Inventario delle Emissioni aree AERCA per tutte le sorgenti - anno 2021, 2023 e 2025 - "/>
    <x v="3"/>
    <m/>
    <n v="140000"/>
    <n v="250000"/>
    <n v="215000"/>
    <m/>
  </r>
  <r>
    <s v="S4_QUALITA_ARIA"/>
    <s v="S4_QUALITA_ARIA"/>
    <s v="170107_MATERIALI PER MANUT.E ACCESS.ATTREZZ.SCIENTIFICHE"/>
    <s v="170107 - MATERIALI PER MANUT.E ACCESS.ATTREZZ.SCIENTIFICHE"/>
    <s v="filtri per campionamento particolato, portafiltri, ecc…"/>
    <x v="0"/>
    <s v="SI"/>
    <n v="5000"/>
    <n v="5000"/>
    <n v="5000"/>
    <m/>
  </r>
  <r>
    <s v="S4_QUALITA_ARIA"/>
    <s v="S4_QUALITA_ARIA"/>
    <s v="160140_DIAGNOSTICI, REAGENTI E PRODOTTI CHIMICI DA LABOR."/>
    <s v="160140 - DIAGNOSTICI, REAGENTI E PRODOTTI CHIMICI DA LABOR."/>
    <s v="reagenti per analisi pollini"/>
    <x v="0"/>
    <s v="SI"/>
    <n v="3000"/>
    <n v="3000"/>
    <n v="3000"/>
    <m/>
  </r>
  <r>
    <s v="S4_QUALITA_ARIA"/>
    <s v="S4_QUALITA_ARIA"/>
    <s v="380107_BORSE DI STUDIO"/>
    <s v="380107 - BORSE DI STUDIO"/>
    <s v="borsa di studio UNICT (se autorizzata)"/>
    <x v="0"/>
    <m/>
    <n v="20000"/>
    <n v="0"/>
    <n v="0"/>
    <m/>
  </r>
  <r>
    <s v="S4_QUALITA_ARIA"/>
    <s v="S4_QUALITA_ARIA"/>
    <s v="181002_CONVENZIONI DIVERSE CON ENTI PUBBLICI"/>
    <s v="181002 - CONVENZIONI DIVERSE CON ENTI PUBBLICI"/>
    <s v="Convenzione CNR -ISAC (NOSE)"/>
    <x v="4"/>
    <m/>
    <n v="101600"/>
    <n v="0"/>
    <n v="0"/>
    <m/>
  </r>
  <r>
    <s v="S4_QUALITA_ARIA"/>
    <s v="S4_QUALITA_ARIA"/>
    <s v="230204_MANUTENZIONI ATTREZZATURE SCIENTIFICHE"/>
    <s v="230204 - MANUTENZIONI ATTREZZATURE SCIENTIFICHE"/>
    <s v="servizio manutenzione rete aria"/>
    <x v="5"/>
    <s v="NO"/>
    <n v="1500000"/>
    <n v="1500000"/>
    <n v="1500000"/>
    <m/>
  </r>
  <r>
    <s v="S4_QUALITA_ARIA"/>
    <s v="S4_QUALITA_ARIA"/>
    <s v="230204_MANUTENZIONI ATTREZZATURE SCIENTIFICHE"/>
    <s v="230204 - MANUTENZIONI ATTREZZATURE SCIENTIFICHE"/>
    <s v="servizio manutenzione rete aria"/>
    <x v="0"/>
    <s v="NO"/>
    <n v="235314.33000000007"/>
    <n v="235314.33000000007"/>
    <n v="235314.33000000007"/>
    <m/>
  </r>
  <r>
    <s v="S4_QUALITA_ARIA"/>
    <s v="S4_QUALITA_ARIA"/>
    <s v="230204_MANUTENZIONI ATTREZZATURE SCIENTIFICHE"/>
    <s v="230204 - MANUTENZIONI ATTREZZATURE SCIENTIFICHE"/>
    <s v="servizio manutenzione laboratori mobili AERCA"/>
    <x v="6"/>
    <m/>
    <n v="344435.28"/>
    <n v="344435.28"/>
    <n v="344435.28"/>
    <m/>
  </r>
  <r>
    <s v="S4_QUALITA_ARIA"/>
    <s v="S4_QUALITA_ARIA"/>
    <s v="230204_MANUTENZIONI ATTREZZATURE SCIENTIFICHE"/>
    <s v="230204 - MANUTENZIONI ATTREZZATURE SCIENTIFICHE"/>
    <s v="servizio manutenzione Pyxis Pollution"/>
    <x v="0"/>
    <m/>
    <n v="4676.66"/>
    <n v="4676.66"/>
    <s v="4676.66 "/>
    <m/>
  </r>
  <r>
    <s v="S4_QUALITA_ARIA"/>
    <s v="S4_QUALITA_ARIA"/>
    <s v="230204_MANUTENZIONI ATTREZZATURE SCIENTIFICHE"/>
    <s v="230204 - MANUTENZIONI ATTREZZATURE SCIENTIFICHE"/>
    <s v="servizio manutenzione stazione fissa Vulcano"/>
    <x v="7"/>
    <m/>
    <n v="17225"/>
    <n v="17225"/>
    <n v="17225"/>
    <m/>
  </r>
  <r>
    <s v="S4_QUALITA_ARIA"/>
    <s v="S4_QUALITA_ARIA"/>
    <s v="230204_MANUTENZIONI ATTREZZATURE SCIENTIFICHE"/>
    <s v="230204 - MANUTENZIONI ATTREZZATURE SCIENTIFICHE"/>
    <s v="servizio manutenzione analizzatori nuovi implementazione"/>
    <x v="8"/>
    <m/>
    <n v="98700"/>
    <n v="98700"/>
    <n v="98700"/>
    <m/>
  </r>
  <r>
    <s v="S4_QUALITA_ARIA"/>
    <s v="S4_QUALITA_ARIA"/>
    <s v="230204_MANUTENZIONI ATTREZZATURE SCIENTIFICHE"/>
    <s v="230204 - MANUTENZIONI ATTREZZATURE SCIENTIFICHE"/>
    <s v="manutenzione odorprep"/>
    <x v="0"/>
    <m/>
    <n v="50000"/>
    <n v="50000"/>
    <n v="50000"/>
    <m/>
  </r>
  <r>
    <s v="DIP_LAB"/>
    <s v="DIP_LAB"/>
    <s v="160140_DIAGNOSTICI, REAGENTI E PRODOTTI CHIMICI DA LABOR."/>
    <s v="160140 - DIAGNOSTICI, REAGENTI E PRODOTTI CHIMICI DA LABOR."/>
    <s v="Fornitura reattivi e materiali per attività analitica dei laboratori "/>
    <x v="0"/>
    <s v="NO"/>
    <n v="500000"/>
    <n v="500000"/>
    <n v="500000"/>
    <n v="500000"/>
  </r>
  <r>
    <s v="DIP_LAB"/>
    <s v="DIP_LAB"/>
    <s v="160141_MATERIALI TECNICO-SANITARI DA LABORATORIO"/>
    <s v="160141 - MATERIALI TECNICO-SANITARI DA LABORATORIO"/>
    <s v="Fornitura di materiali di consumo per manutenzione attrezzature semplici e complesse "/>
    <x v="0"/>
    <s v="NO"/>
    <n v="400000"/>
    <n v="400000"/>
    <n v="400000"/>
    <n v="400000"/>
  </r>
  <r>
    <s v="DIP_LAB"/>
    <s v="DIP_LAB"/>
    <s v="160143_VETRERIE DA LABORATORIO E RELATIVI ACCESSORI"/>
    <s v="160143 - VETRERIE DA LABORATORIO E RELATIVI ACCESSORI"/>
    <s v="Fornitura vetreria "/>
    <x v="0"/>
    <s v="NO"/>
    <n v="20000"/>
    <n v="20000"/>
    <n v="20000"/>
    <n v="20000"/>
  </r>
  <r>
    <s v="DIP_LAB"/>
    <s v="DIP_LAB"/>
    <s v="160145_GAS TECNICI PER LABORATORIO"/>
    <s v="160145 - GAS TECNICI PER LABORATORIO"/>
    <s v="Fornitura gas tecnici "/>
    <x v="0"/>
    <s v="NO"/>
    <n v="188452"/>
    <n v="188452"/>
    <n v="188452"/>
    <n v="188452"/>
  </r>
  <r>
    <s v="DIP_LAB"/>
    <s v="DIP_LAB"/>
    <s v="230204_MANUTENZIONI ATTREZZATURE SCIENTIFICHE"/>
    <s v="230204 - MANUTENZIONI ATTREZZATURE SCIENTIFICHE"/>
    <s v="Manutenzione attrezzature scientifiche semplici e complesse"/>
    <x v="0"/>
    <s v="NO"/>
    <n v="800000"/>
    <n v="800000"/>
    <n v="800000"/>
    <n v="800000"/>
  </r>
  <r>
    <s v="DIP_LAB"/>
    <s v="DIP_LAB"/>
    <s v="40105-CANONI DI NOLEGGIO APPARECCHIATURE SCIENTIFICHE"/>
    <s v="40105-CANONI DI NOLEGGIO APPARECCHIATURE SCIENTIFICHE"/>
    <s v="WATERS SRA AGILENT"/>
    <x v="0"/>
    <m/>
    <m/>
    <m/>
    <m/>
    <m/>
  </r>
  <r>
    <s v="DIP_LAB"/>
    <s v="DIP_LAB"/>
    <s v="240107_CANONI DI LEASING OPERATIVO"/>
    <s v="240107 - CANONI DI LEASING OPERATIVO"/>
    <s v="Noleggio operativo strumentazione "/>
    <x v="0"/>
    <s v="NO"/>
    <m/>
    <m/>
    <m/>
    <m/>
  </r>
  <r>
    <s v="DIP_LAB"/>
    <s v="DIP_LAB"/>
    <s v="160150_ALTRI PRODOTTI SANITARI"/>
    <s v="160150 - ALTRI PRODOTTI  SANITARI "/>
    <s v="Materiali per biologia  ed ecotossicologia "/>
    <x v="0"/>
    <s v="NO"/>
    <m/>
    <m/>
    <m/>
    <m/>
  </r>
  <r>
    <s v="DIP_LAB"/>
    <s v="DIP_LAB"/>
    <s v="181002_CONVENZIONI DIVERSE CON ENTI PUBBLICI"/>
    <s v="181002 - CONVENZIONI DIVERSE CON ENTI PUBBLICI"/>
    <s v="Convenzione per manutenzione immobili Ragusa - Palermo -Siracusa-Catania "/>
    <x v="0"/>
    <s v="NO"/>
    <m/>
    <m/>
    <m/>
    <m/>
  </r>
  <r>
    <s v="DIP_LAB"/>
    <s v="DIP_LAB"/>
    <s v="210101_SERVIZI DI FORMAZIONE AL PERSONALE"/>
    <s v="210101 - SERVIZI DI FORMAZIONE AL PERSONALE"/>
    <s v="Formazione per i dipendenti dell'area laboratristica"/>
    <x v="0"/>
    <s v="NO"/>
    <m/>
    <m/>
    <m/>
    <m/>
  </r>
  <r>
    <s v="DIP_LAB"/>
    <s v="DIP_LAB"/>
    <s v="220119_SERVIZI DI SMALTIMENTO RIFIUTI SPECIALI"/>
    <s v="220119 - SERVIZI DI SMALTIMENTO RIFIUTI SPECIALI"/>
    <s v="Smaltimento rifiuti laboratorio "/>
    <x v="0"/>
    <s v="NO"/>
    <n v="100000"/>
    <n v="100000"/>
    <n v="100000"/>
    <n v="100000"/>
  </r>
  <r>
    <s v="DIP_LAB"/>
    <s v="DIP_LAB"/>
    <s v="230202_MANUTENZIONI IMPIANTI E MACCHINARI SPECIFICI"/>
    <s v="230202 - MANUTENZIONI IMPIANTI E MACCHINARI SPECIFICI"/>
    <s v="Manutenzione Cappe, Condizionatori, ups , rete gas "/>
    <x v="0"/>
    <s v="NO"/>
    <n v="80000"/>
    <n v="80000"/>
    <n v="80000"/>
    <n v="80000"/>
  </r>
  <r>
    <s v="DIP_LAB"/>
    <s v="DIP_LAB"/>
    <s v="220104_SERVIZI DI PULIZIA"/>
    <s v="220104 - SERVIZI DI PULIZIA"/>
    <s v="Servizio Lavaggio Vetreria "/>
    <x v="0"/>
    <s v="NO"/>
    <m/>
    <m/>
    <m/>
    <m/>
  </r>
  <r>
    <s v="DIP_LAB"/>
    <s v="DIP_LAB"/>
    <s v="230110_MANUTENZIONI ALTRI IMPIANTI GENERICI"/>
    <s v="230110 - MANUTENZIONI ALTRI IMPIANTI GENERICI"/>
    <s v="Manutenzione impianti vari (idrico-elettrico- edile) con contratto multiservizi su consip"/>
    <x v="0"/>
    <s v="SI"/>
    <m/>
    <m/>
    <m/>
    <m/>
  </r>
  <r>
    <s v="DIP_LAB"/>
    <s v="DIP_LAB"/>
    <s v="160203_ABBIGLIAMENTO, DIVISE E DIP PER IL PERSONALE"/>
    <s v="160203 - ABBIGLIAMENTO, DIVISE E DIP PER IL PERSONALE"/>
    <s v="abbigliamento- camici-scarpe - altri DPI monouso"/>
    <x v="0"/>
    <s v="NO"/>
    <m/>
    <m/>
    <m/>
    <m/>
  </r>
  <r>
    <s v="DIP_LAB"/>
    <s v="DIP_LAB"/>
    <s v="220104_SERVIZI DI PULIZIA"/>
    <s v="220104 - SERVIZI DI PULIZIA"/>
    <s v="lavaggio camici"/>
    <x v="0"/>
    <s v="SI"/>
    <m/>
    <m/>
    <m/>
    <m/>
  </r>
  <r>
    <s v="S3_AREA_MARE"/>
    <s v="S3_AREA_MARE"/>
    <s v="220199_ALTRI SERVIZI NON SANITARI DA PRIVATO"/>
    <s v="220199 - ALTRI SERVIZI NON SANITARI DA PRIVATO"/>
    <s v="Servizio per posa nasse - MOD 3 Strategia Marina"/>
    <x v="9"/>
    <m/>
    <n v="1500"/>
    <n v="1500"/>
    <n v="1500"/>
    <m/>
  </r>
  <r>
    <s v="S3_AREA_MARE"/>
    <s v="S3_AREA_MARE"/>
    <s v="220199_ALTRI SERVIZI NON SANITARI DA PRIVATO"/>
    <s v="220199 - ALTRI SERVIZI NON SANITARI DA PRIVATO"/>
    <s v="Servizio per campionamento per macrozoobenthos fondi duri tramite OTS"/>
    <x v="9"/>
    <m/>
    <n v="1500"/>
    <n v="1500"/>
    <n v="1500"/>
    <m/>
  </r>
  <r>
    <s v="S3_AREA_MARE"/>
    <s v="S3_AREA_MARE"/>
    <s v="220199_ALTRI SERVIZI NON SANITARI DA PRIVATO"/>
    <s v="220199 - ALTRI SERVIZI NON SANITARI DA PRIVATO"/>
    <s v="Servizio cale a Strascico MOD 9 Strategia Marina"/>
    <x v="9"/>
    <m/>
    <n v="20000"/>
    <n v="20000"/>
    <n v="20000"/>
    <m/>
  </r>
  <r>
    <s v="S3_AREA_MARE"/>
    <s v="S3_AREA_MARE"/>
    <s v="220199_ALTRI SERVIZI NON SANITARI DA PRIVATO"/>
    <s v="220199 - ALTRI SERVIZI NON SANITARI DA PRIVATO"/>
    <s v="Servizio Campionamento epimegabenthos per D 8 biota Strategia Marina"/>
    <x v="9"/>
    <m/>
    <n v="2500"/>
    <n v="2500"/>
    <n v="2500"/>
    <m/>
  </r>
  <r>
    <s v="S3_AREA_MARE"/>
    <s v="S3_AREA_MARE"/>
    <s v="220199_ALTRI SERVIZI NON SANITARI DA PRIVATO"/>
    <s v="220199 - ALTRI SERVIZI NON SANITARI DA PRIVATO"/>
    <s v="Servizio per campionamento e misure condizione habitat praterie di Posidonia oceanica MOD 10 Strategia Marina"/>
    <x v="9"/>
    <m/>
    <n v="45000"/>
    <n v="45000"/>
    <n v="45000"/>
    <m/>
  </r>
  <r>
    <s v="S3_AREA_MARE"/>
    <s v="S3_AREA_MARE"/>
    <s v="220199_ALTRI SERVIZI NON SANITARI DA PRIVATO"/>
    <s v="220199 - ALTRI SERVIZI NON SANITARI DA PRIVATO"/>
    <s v="Servizio di misure di portata D 5 Strategia Marina"/>
    <x v="9"/>
    <m/>
    <n v="5000"/>
    <n v="5000"/>
    <n v="5000"/>
    <m/>
  </r>
  <r>
    <s v="S3_AREA_MARE"/>
    <s v="S3_AREA_MARE"/>
    <s v="181002_CONVENZIONI DIVERSE CON ENTI PUBBLICI"/>
    <s v="181002 - CONVENZIONI DIVERSE CON ENTI PUBBLICI"/>
    <s v="Accordo di collaborazione DISTEM UNIPA analisi macrozoobenthos"/>
    <x v="1"/>
    <m/>
    <n v="192000"/>
    <n v="0"/>
    <n v="0"/>
    <m/>
  </r>
  <r>
    <s v="S3_AREA_MARE"/>
    <s v="S3_AREA_MARE"/>
    <s v="181002_CONVENZIONI DIVERSE CON ENTI PUBBLICI"/>
    <s v="181002 - CONVENZIONI DIVERSE CON ENTI PUBBLICI"/>
    <s v="Accordo di collaborazione DISTEM UNIPA campionamento macrozoobenthos di fondi mobili"/>
    <x v="1"/>
    <m/>
    <n v="200000"/>
    <n v="0"/>
    <n v="0"/>
    <m/>
  </r>
  <r>
    <s v="S3_AREA_MARE"/>
    <s v="S3_AREA_MARE"/>
    <s v="181002_CONVENZIONI DIVERSE CON ENTI PUBBLICI"/>
    <s v="181002 - CONVENZIONI DIVERSE CON ENTI PUBBLICI"/>
    <s v="Accordo di collaborazione UNIP ME analisi macrozoobenthos"/>
    <x v="1"/>
    <m/>
    <n v="192000"/>
    <n v="0"/>
    <n v="0"/>
    <m/>
  </r>
  <r>
    <s v="S3_AREA_MARE"/>
    <s v="S3_AREA_MARE"/>
    <s v="220124_SERVIZI DI GESTIONE IMBARCAZIONI"/>
    <s v="220124 - SERVIZI DI GESTIONE IMBARCAZIONI"/>
    <s v="Servizi di sosta imbarcazioni vari porti della Sicilia"/>
    <x v="1"/>
    <m/>
    <n v="25000"/>
    <n v="25000"/>
    <n v="25000"/>
    <m/>
  </r>
  <r>
    <s v="S3_AREA_MARE"/>
    <s v="S3_AREA_MARE"/>
    <s v="160216_CARBURANTI E LUBRIFICANTI"/>
    <s v="160216 - CARBURANTI E LUBRIFICANTI"/>
    <s v="Fornitura carburanti per imbarcazioni"/>
    <x v="1"/>
    <m/>
    <n v="60000"/>
    <n v="0"/>
    <n v="0"/>
    <m/>
  </r>
  <r>
    <s v="S3_AREA_MARE"/>
    <s v="S3_AREA_MARE"/>
    <s v="230211_MANUTENZIONI IMBARCAZIONI"/>
    <s v="230211 - MANUTENZIONI IMBARCAZIONI"/>
    <s v="Servizi di manutenzione imbarcazioni"/>
    <x v="1"/>
    <m/>
    <n v="95000"/>
    <n v="95000"/>
    <n v="95000"/>
    <m/>
  </r>
  <r>
    <s v="S3_AREA_MARE"/>
    <s v="S3_AREA_MARE"/>
    <s v="220124_SERVIZI DI GESTIONE IMBARCAZIONI"/>
    <s v="220124 - SERVIZI DI GESTIONE IMBARCAZIONI"/>
    <s v="Servizi di sosta imbarcazioni vari porti della Sicilia"/>
    <x v="9"/>
    <m/>
    <n v="65000"/>
    <n v="65000"/>
    <n v="65000"/>
    <m/>
  </r>
  <r>
    <s v="S3_AREA_MARE"/>
    <s v="S3_AREA_MARE"/>
    <s v="160216_CARBURANTI E LUBRIFICANTI"/>
    <s v="160216 - CARBURANTI E LUBRIFICANTI"/>
    <s v="Fornitura carburanti per imbarcazioni"/>
    <x v="9"/>
    <m/>
    <n v="50000"/>
    <n v="75000"/>
    <n v="75000"/>
    <m/>
  </r>
  <r>
    <s v="S3_AREA_MARE"/>
    <s v="S3_AREA_MARE"/>
    <s v="230211_MANUTENZIONI IMBARCAZIONI"/>
    <s v="230211 - MANUTENZIONI IMBARCAZIONI"/>
    <s v="Servizi di manutenzione imbarcazioni"/>
    <x v="9"/>
    <m/>
    <n v="95000"/>
    <n v="95000"/>
    <n v="95000"/>
    <m/>
  </r>
  <r>
    <s v="S3_AREA_MARE"/>
    <s v="S3_AREA_MARE"/>
    <s v="220124_SERVIZI DI GESTIONE IMBARCAZIONI"/>
    <s v="220124 - SERVIZI DI GESTIONE IMBARCAZIONI"/>
    <s v="Servizi di revisione dispositivi di sicurezza imbarcazioni"/>
    <x v="9"/>
    <m/>
    <n v="5000"/>
    <n v="5000"/>
    <n v="5000"/>
    <m/>
  </r>
  <r>
    <s v="S3_AREA_MARE"/>
    <s v="S3_AREA_MARE"/>
    <s v="220210_ALTRE UTENZE E CANONI"/>
    <s v="220210 - ALTRE UTENZE E CANONI"/>
    <s v="Canone demaniale posto ormeggio imbarcazioni porto di Palermo"/>
    <x v="9"/>
    <m/>
    <n v="4000"/>
    <n v="4000"/>
    <n v="4000"/>
    <m/>
  </r>
  <r>
    <s v="S3_AREA_MARE"/>
    <s v="S3_AREA_MARE"/>
    <s v="230204_MANUTENZIONI ATTREZZATURE SCIENTIFICHE"/>
    <s v="230204 - MANUTENZIONI ATTREZZATURE SCIENTIFICHE"/>
    <s v="Servizi di manutenzione apparecchiature ocenografiche"/>
    <x v="9"/>
    <m/>
    <n v="7500"/>
    <n v="7500"/>
    <n v="7500"/>
    <m/>
  </r>
  <r>
    <s v="S3_AREA_MARE"/>
    <s v="S3_AREA_MARE"/>
    <s v="230219_MANUTENZIONI SOFTWARE"/>
    <s v="230219 - MANUTENZIONI SOFTWARE"/>
    <s v="Aggiornamento licenze software strumentazione  alta definizione"/>
    <x v="9"/>
    <m/>
    <n v="5000"/>
    <n v="5000"/>
    <n v="5000"/>
    <m/>
  </r>
  <r>
    <s v="S3_AREA_MARE"/>
    <s v="S3_AREA_MARE"/>
    <s v="181002_CONVENZIONI DIVERSE CON ENTI PUBBLICI"/>
    <s v="181002 - CONVENZIONI DIVERSE CON ENTI PUBBLICI"/>
    <s v="Accordo di collaborazione Direzione Marittima di Catania"/>
    <x v="1"/>
    <m/>
    <n v="90000"/>
    <n v="0"/>
    <n v="0"/>
    <m/>
  </r>
  <r>
    <s v="S3_AREA_MARE"/>
    <s v="S3_AREA_MARE"/>
    <s v="230204_MANUTENZIONI ATTREZZATURE SCIENTIFICHE"/>
    <s v="230204 - MANUTENZIONI ATTREZZATURE SCIENTIFICHE"/>
    <s v="Servizio di manutenzione e calibrazione microscopi"/>
    <x v="9"/>
    <m/>
    <n v="40000"/>
    <n v="20000"/>
    <n v="20000"/>
    <m/>
  </r>
  <r>
    <s v="S3_AREA_MARE"/>
    <s v="S3_AREA_MARE"/>
    <s v="230204_MANUTENZIONI ATTREZZATURE SCIENTIFICHE"/>
    <s v="230204 - MANUTENZIONI ATTREZZATURE SCIENTIFICHE"/>
    <s v="Servizio di manutenzione e calibrazione sonde multiparametriche"/>
    <x v="9"/>
    <m/>
    <n v="50000"/>
    <n v="50000"/>
    <n v="50000"/>
    <m/>
  </r>
  <r>
    <s v="S3_AREA_MARE"/>
    <s v="S3_AREA_MARE"/>
    <s v="220202_UTENZE TELEFONICHE DI RETE MOBILE"/>
    <s v="220202 - UTENZE TELEFONICHE DI RETE MOBILE"/>
    <s v="Canone telefonico dispositivo RTK"/>
    <x v="9"/>
    <m/>
    <n v="120"/>
    <n v="120"/>
    <n v="120"/>
    <m/>
  </r>
  <r>
    <s v="S3_AREA_MARE"/>
    <s v="S3_AREA_MARE"/>
    <s v="230219_MANUTENZIONI SOFTWARE"/>
    <s v="230219 - MANUTENZIONI SOFTWARE"/>
    <s v="Canone software RTK"/>
    <x v="9"/>
    <m/>
    <n v="360"/>
    <n v="360"/>
    <n v="360"/>
    <m/>
  </r>
  <r>
    <s v="S3_AREA_MARE"/>
    <s v="S3_AREA_MARE"/>
    <s v="220124_SERVIZI DI GESTIONE IMBARCAZIONI"/>
    <s v="220124 - SERVIZI DI GESTIONE IMBARCAZIONI"/>
    <s v="Servizi revisione certificazioni di sicurezza imbarcazioni"/>
    <x v="9"/>
    <m/>
    <n v="10000"/>
    <n v="10000"/>
    <n v="10000"/>
    <m/>
  </r>
  <r>
    <s v="S3_AREA_MARE"/>
    <s v="S3_AREA_MARE"/>
    <s v="160141_MATERIALI TECNICO-SANITARI DA LABORATORIO"/>
    <s v="160141 - MATERIALI TECNICO-SANITARI DA LABORATORIO"/>
    <s v="Forniture bagno ultrasuoni stufe da laboratorio"/>
    <x v="9"/>
    <m/>
    <n v="4000"/>
    <n v="0"/>
    <n v="0"/>
    <m/>
  </r>
  <r>
    <s v="S3_AREA_MARE"/>
    <s v="S3_AREA_MARE"/>
    <s v="160141_MATERIALI TECNICO-SANITARI DA LABORATORIO"/>
    <s v="160141 - MATERIALI TECNICO-SANITARI DA LABORATORIO"/>
    <s v="Forniture bagno ultrasuoni stufe da laboratorio"/>
    <x v="9"/>
    <m/>
    <n v="4000"/>
    <n v="0"/>
    <n v="0"/>
    <m/>
  </r>
  <r>
    <s v="S3_AREA_MARE"/>
    <s v="S3_AREA_MARE"/>
    <s v="160299_ALTRI PRODOTTI NON SANITARI"/>
    <s v="160299 - ALTRI PRODOTTI NON SANITARI"/>
    <s v="Fornitura Drone aereo"/>
    <x v="1"/>
    <s v="SI"/>
    <n v="4500"/>
    <m/>
    <m/>
    <m/>
  </r>
  <r>
    <s v="S3_AREA_MARE"/>
    <s v="S3_AREA_MARE"/>
    <s v="240105_CANONI DI NOLEGGIO APPARECCHIATURE SCIENTIFICHE"/>
    <s v="240105 - CANONI DI NOLEGGIO APPARECCHIATURE SCIENTIFICHE"/>
    <s v="Noleggio Drone subacqueo"/>
    <x v="1"/>
    <s v="SI"/>
    <n v="45000"/>
    <m/>
    <m/>
    <m/>
  </r>
  <r>
    <s v="S3_AREA_MARE"/>
    <s v="S3_AREA_MARE"/>
    <s v="230204_MANUTENZIONI ATTREZZATURE SCIENTIFICHE"/>
    <s v="230204 - MANUTENZIONI ATTREZZATURE SCIENTIFICHE"/>
    <s v="Servizi di manutenzione granulometro laser"/>
    <x v="9"/>
    <m/>
    <n v="5000"/>
    <m/>
    <m/>
    <m/>
  </r>
  <r>
    <s v="S3_AREA_MARE"/>
    <s v="S3_AREA_MARE"/>
    <s v="230204_MANUTENZIONI ATTREZZATURE SCIENTIFICHE"/>
    <s v="230204 - MANUTENZIONI ATTREZZATURE SCIENTIFICHE"/>
    <s v="Servizi di manutenzione vibrovagliatore"/>
    <x v="9"/>
    <m/>
    <n v="5000"/>
    <n v="0"/>
    <n v="0"/>
    <m/>
  </r>
  <r>
    <s v="S3_AREA_MARE"/>
    <s v="S3_AREA_MARE"/>
    <s v="170107_MATERIALI PER MANUT.E ACCESS.ATTREZZ.SCIENTIFICHE"/>
    <s v="170107 - MATERIALI PER MANUT.E ACCESS.ATTREZZ.SCIENTIFICHE"/>
    <s v="Fornitura setacci "/>
    <x v="9"/>
    <s v="SI"/>
    <n v="3500"/>
    <n v="0"/>
    <n v="0"/>
    <m/>
  </r>
  <r>
    <s v="S3_AREA_MARE"/>
    <s v="S3_AREA_MARE"/>
    <s v="170111_MATERIALI PER MANUT.E ACCESS. IMBARCAZIONI"/>
    <s v="170111 - MATERIALI PER MANUT.E ACCESS. IMBARCAZIONI"/>
    <s v="Fornitura e installazione Stazione Vanto"/>
    <x v="9"/>
    <s v="SI"/>
    <n v="3000"/>
    <m/>
    <m/>
    <m/>
  </r>
  <r>
    <s v="S3_AREA_MARE"/>
    <s v="S3_AREA_MARE"/>
    <s v="170111_MATERIALI PER MANUT.E ACCESS. IMBARCAZIONI"/>
    <s v="170111 - MATERIALI PER MANUT.E ACCESS. IMBARCAZIONI"/>
    <s v="Fornitura e installazione Sistema GPS"/>
    <x v="9"/>
    <s v="SI"/>
    <n v="2500"/>
    <m/>
    <m/>
    <m/>
  </r>
  <r>
    <s v="S3_AREA_MARE"/>
    <s v="S3_AREA_MARE"/>
    <s v="170111_MATERIALI PER MANUT.E ACCESS. IMBARCAZIONI"/>
    <s v="170111 - MATERIALI PER MANUT.E ACCESS. IMBARCAZIONI"/>
    <s v="Fornitura e installazione Ecoscandaglio"/>
    <x v="9"/>
    <s v="SI"/>
    <n v="4000"/>
    <m/>
    <m/>
    <m/>
  </r>
  <r>
    <s v="S3_AREA_MARE"/>
    <s v="S3_AREA_MARE"/>
    <s v="170111_MATERIALI PER MANUT.E ACCESS. IMBARCAZIONI"/>
    <s v="170111 - MATERIALI PER MANUT.E ACCESS. IMBARCAZIONI"/>
    <s v="Fornitura e installazione AIS"/>
    <x v="9"/>
    <s v="SI"/>
    <n v="2500"/>
    <m/>
    <m/>
    <m/>
  </r>
  <r>
    <s v="S3_AREA_MARE"/>
    <s v="S3_AREA_MARE"/>
    <s v="170111_MATERIALI PER MANUT.E ACCESS. IMBARCAZIONI"/>
    <s v="170111 - MATERIALI PER MANUT.E ACCESS. IMBARCAZIONI"/>
    <s v="Fornitura braccetto e upgrade faretti ROV"/>
    <x v="9"/>
    <s v="SI"/>
    <n v="20000"/>
    <n v="0"/>
    <n v="0"/>
    <m/>
  </r>
  <r>
    <s v="S3_AREA_MARE"/>
    <s v="S3_AREA_MARE"/>
    <s v="170111_MATERIALI PER MANUT.E ACCESS. IMBARCAZIONI"/>
    <s v="170111 - MATERIALI PER MANUT.E ACCESS. IMBARCAZIONI"/>
    <s v="Fornitura avvogicavo ROV"/>
    <x v="9"/>
    <s v="SI"/>
    <n v="55000"/>
    <n v="0"/>
    <n v="0"/>
    <m/>
  </r>
  <r>
    <s v="S3_AREA_MARE"/>
    <s v="S3_AREA_MARE"/>
    <s v="230211_MANUTENZIONI IMBARCAZIONI"/>
    <s v="230211 - MANUTENZIONI IMBARCAZIONI"/>
    <s v="Servizi di revisione gru manira M/N Calypso South"/>
    <x v="9"/>
    <m/>
    <n v="30000"/>
    <n v="0"/>
    <n v="0"/>
    <m/>
  </r>
  <r>
    <s v="P2_ AREA_NOR_ORIENTALE"/>
    <s v="P2_ AREA_NOR_ORIENTALE"/>
    <s v="220206_UTENZE INTERNET"/>
    <s v="220206 - UTENZE INTERNET"/>
    <s v="CHIAVETTA INTERNET PER COLLEGAMENTO PC - Q.TA' 4"/>
    <x v="0"/>
    <s v="SI"/>
    <m/>
    <m/>
    <n v="120"/>
    <m/>
  </r>
  <r>
    <s v="P2_ AREA_NOR_ORIENTALE"/>
    <s v="P2_ AREA_NOR_ORIENTALE"/>
    <s v="260310_SPESE PER ABBONAMENTI A QUOTIDIANI E RIVISTE"/>
    <s v="260310 - SPESE PER ABBONAMENTI A QUOTIDIANI E RIVISTE"/>
    <s v="ABBONAMENTO ANNUALE PER RIVISTE SCIENTIFICHE - Q.TA' 4"/>
    <x v="0"/>
    <s v="SI"/>
    <m/>
    <m/>
    <n v="3000"/>
    <m/>
  </r>
  <r>
    <s v="P2_ AREA_NOR_ORIENTALE"/>
    <s v="P2_ AREA_NOR_ORIENTALE"/>
    <s v="170107_MATERIALI PER MANUT.E ACCESS.ATTREZZ.SCIENTIFICHE"/>
    <s v="170107 - MATERIALI PER MANUT.E ACCESS.ATTREZZ.SCIENTIFICHE"/>
    <s v="ROTELLA METRICA 10 METRI - Q.TA' 4"/>
    <x v="0"/>
    <s v="SI"/>
    <n v="60"/>
    <n v="0"/>
    <n v="0"/>
    <m/>
  </r>
  <r>
    <s v="P2_ AREA_NOR_ORIENTALE"/>
    <s v="P2_ AREA_NOR_ORIENTALE"/>
    <s v="170107_MATERIALI PER MANUT.E ACCESS.ATTREZZ.SCIENTIFICHE"/>
    <s v="170107 - MATERIALI PER MANUT.E ACCESS.ATTREZZ.SCIENTIFICHE"/>
    <s v="BORSA FRIGO PORTACAMPIONI - Q.TA' 4"/>
    <x v="0"/>
    <s v="SI"/>
    <m/>
    <n v="0"/>
    <n v="0"/>
    <m/>
  </r>
  <r>
    <s v="P2_ AREA_NOR_ORIENTALE"/>
    <s v="P2_ AREA_NOR_ORIENTALE"/>
    <s v="170107_MATERIALI PER MANUT.E ACCESS.ATTREZZ.SCIENTIFICHE"/>
    <s v="170107 - MATERIALI PER MANUT.E ACCESS.ATTREZZ.SCIENTIFICHE"/>
    <s v="PIASTRA EUTETTICA - Q.TA' 40"/>
    <x v="0"/>
    <s v="SI"/>
    <n v="1000"/>
    <n v="0"/>
    <n v="0"/>
    <m/>
  </r>
  <r>
    <s v="P2_ AREA_NOR_ORIENTALE"/>
    <s v="P2_ AREA_NOR_ORIENTALE"/>
    <s v="170107_MATERIALI PER MANUT.E ACCESS.ATTREZZ.SCIENTIFICHE"/>
    <s v="170107 - MATERIALI PER MANUT.E ACCESS.ATTREZZ.SCIENTIFICHE"/>
    <s v="ETICHETTE ADESIVE PER CAMPIONI IN CAMPO (ROTOLO 1800 ETICHETTE) - Q.TA' 8"/>
    <x v="0"/>
    <s v="SI"/>
    <m/>
    <n v="0"/>
    <n v="0"/>
    <m/>
  </r>
  <r>
    <s v="P2_ AREA_NOR_ORIENTALE"/>
    <s v="P2_ AREA_NOR_ORIENTALE"/>
    <s v="160219_CANCELLERIA, STAMPATI E SUPPORTI INFORMATICI"/>
    <s v="160219 - CANCELLERIA, STAMPATI E SUPPORTI INFORMATICI"/>
    <s v="PENNARELLO/MARCATORE PER SUPERFICI UMIDE (12 PEZZI) - Q.TA n.2"/>
    <x v="0"/>
    <s v="SI"/>
    <n v="50"/>
    <n v="50"/>
    <n v="50"/>
    <m/>
  </r>
  <r>
    <s v="P2_ AREA_NOR_ORIENTALE"/>
    <s v="P2_ AREA_NOR_ORIENTALE"/>
    <s v="230207_MANUTENZIONI MOBILI E ARREDI"/>
    <s v="230207 - MANUTENZIONI MOBILI E ARREDI"/>
    <s v="LUCCHETTI VARIE MISURE (3 PEZZI) - Q.TA' 5"/>
    <x v="0"/>
    <s v="SI"/>
    <n v="50"/>
    <n v="0"/>
    <n v="0"/>
    <m/>
  </r>
  <r>
    <s v="P2_ AREA_NOR_ORIENTALE"/>
    <s v="P2_ AREA_NOR_ORIENTALE"/>
    <s v="170107_MATERIALI PER MANUT.E ACCESS.ATTREZZ.SCIENTIFICHE"/>
    <s v="170107 - MATERIALI PER MANUT.E ACCESS.ATTREZZ.SCIENTIFICHE"/>
    <s v="ROTOLI NASTRO ADESIVO DA IMBALLAGGIO TRASPARENTE - Q.TA' 24"/>
    <x v="0"/>
    <s v="SI"/>
    <n v="70"/>
    <n v="70"/>
    <n v="70"/>
    <m/>
  </r>
  <r>
    <s v="P2_ AREA_NOR_ORIENTALE"/>
    <s v="P2_ AREA_NOR_ORIENTALE"/>
    <s v="230207_MANUTENZIONI MOBILI E ARREDI"/>
    <s v="230207 - MANUTENZIONI MOBILI E ARREDI"/>
    <s v="CASSETTA PORTA UTENSILI,  SCOMPARTI PROFONDI - Q.TA' 6"/>
    <x v="0"/>
    <s v="SI"/>
    <n v="120"/>
    <m/>
    <m/>
    <m/>
  </r>
  <r>
    <s v="P2_ AREA_NOR_ORIENTALE"/>
    <s v="P2_ AREA_NOR_ORIENTALE"/>
    <s v="170107_MATERIALI PER MANUT.E ACCESS.ATTREZZ.SCIENTIFICHE"/>
    <s v="170107 - MATERIALI PER MANUT.E ACCESS.ATTREZZ.SCIENTIFICHE"/>
    <s v="ROTOLI CARTA DA ALLUMINIO, ROTOLI DA 30 M - Q.TA' 12"/>
    <x v="0"/>
    <s v="SI"/>
    <n v="36"/>
    <n v="36"/>
    <n v="36"/>
    <m/>
  </r>
  <r>
    <s v="P2_ AREA_NOR_ORIENTALE"/>
    <s v="P2_ AREA_NOR_ORIENTALE"/>
    <s v="170107_MATERIALI PER MANUT.E ACCESS.ATTREZZ.SCIENTIFICHE"/>
    <s v="170107 - MATERIALI PER MANUT.E ACCESS.ATTREZZ.SCIENTIFICHE"/>
    <s v="Secchio in acciaio inox n.3"/>
    <x v="0"/>
    <s v="SI"/>
    <n v="80"/>
    <n v="0"/>
    <n v="0"/>
    <m/>
  </r>
  <r>
    <s v="P2_ AREA_NOR_ORIENTALE"/>
    <s v="P2_ AREA_NOR_ORIENTALE"/>
    <s v="170107_MATERIALI PER MANUT.E ACCESS.ATTREZZ.SCIENTIFICHE"/>
    <s v="170107 - MATERIALI PER MANUT.E ACCESS.ATTREZZ.SCIENTIFICHE"/>
    <s v="sassola in acciaio n.3"/>
    <x v="0"/>
    <s v="SI"/>
    <n v="45"/>
    <n v="0"/>
    <n v="0"/>
    <m/>
  </r>
  <r>
    <s v="P2_ AREA_NOR_ORIENTALE"/>
    <s v="P2_ AREA_NOR_ORIENTALE"/>
    <s v="170107_MATERIALI PER MANUT.E ACCESS.ATTREZZ.SCIENTIFICHE"/>
    <s v="170107 - MATERIALI PER MANUT.E ACCESS.ATTREZZ.SCIENTIFICHE"/>
    <s v="1000 sacchetti trasparenti  e sigillo con numerazione progressiva"/>
    <x v="0"/>
    <s v="SI"/>
    <n v="5000"/>
    <n v="0"/>
    <n v="0"/>
    <m/>
  </r>
  <r>
    <s v="P2_ AREA_NOR_ORIENTALE"/>
    <s v="P2_ AREA_NOR_ORIENTALE"/>
    <s v="170107_MATERIALI PER MANUT.E ACCESS.ATTREZZ.SCIENTIFICHE"/>
    <s v="170107 - MATERIALI PER MANUT.E ACCESS.ATTREZZ.SCIENTIFICHE"/>
    <s v="rotolo da 200 fogli in PVC usa e getta (2x2 m) per  la quartatura del terreno  n.3"/>
    <x v="0"/>
    <s v="SI"/>
    <n v="250"/>
    <n v="250"/>
    <n v="250"/>
    <m/>
  </r>
  <r>
    <s v="P2_ AREA_NOR_ORIENTALE"/>
    <s v="P2_ AREA_NOR_ORIENTALE"/>
    <s v="170107_MATERIALI PER MANUT.E ACCESS.ATTREZZ.SCIENTIFICHE"/>
    <s v="170107 - MATERIALI PER MANUT.E ACCESS.ATTREZZ.SCIENTIFICHE"/>
    <s v="materiale (bomboletta spray)  per la decontaminare gli attrezzi da campionamento senza lasciare residui n.12"/>
    <x v="0"/>
    <s v="SI"/>
    <n v="120"/>
    <n v="120"/>
    <n v="120"/>
    <m/>
  </r>
  <r>
    <s v="P2_ AREA_NOR_ORIENTALE"/>
    <s v="P2_ AREA_NOR_ORIENTALE"/>
    <s v="170107_MATERIALI PER MANUT.E ACCESS.ATTREZZ.SCIENTIFICHE"/>
    <s v="170107 - MATERIALI PER MANUT.E ACCESS.ATTREZZ.SCIENTIFICHE"/>
    <s v="bottiglie vetro scuro da 1L per COD e fenoli n.100"/>
    <x v="0"/>
    <s v="NO"/>
    <m/>
    <n v="0"/>
    <n v="300"/>
    <m/>
  </r>
  <r>
    <s v="P2_ AREA_NOR_ORIENTALE"/>
    <s v="P2_ AREA_NOR_ORIENTALE"/>
    <s v="170107_MATERIALI PER MANUT.E ACCESS.ATTREZZ.SCIENTIFICHE"/>
    <s v="170107 - MATERIALI PER MANUT.E ACCESS.ATTREZZ.SCIENTIFICHE"/>
    <s v="bottiglie vetro scuro da 1L per idrocarburi n.100"/>
    <x v="0"/>
    <s v="NO"/>
    <m/>
    <n v="0"/>
    <n v="300"/>
    <m/>
  </r>
  <r>
    <s v="P2_ AREA_NOR_ORIENTALE"/>
    <s v="P2_ AREA_NOR_ORIENTALE"/>
    <s v="170107_MATERIALI PER MANUT.E ACCESS.ATTREZZ.SCIENTIFICHE"/>
    <s v="170107 - MATERIALI PER MANUT.E ACCESS.ATTREZZ.SCIENTIFICHE"/>
    <s v="contenitori in PET da 1L per macro n. 100"/>
    <x v="0"/>
    <s v="NO"/>
    <m/>
    <n v="0"/>
    <n v="75"/>
    <m/>
  </r>
  <r>
    <s v="P2_ AREA_NOR_ORIENTALE"/>
    <s v="P2_ AREA_NOR_ORIENTALE"/>
    <s v="170107_MATERIALI PER MANUT.E ACCESS.ATTREZZ.SCIENTIFICHE"/>
    <s v="170107 - MATERIALI PER MANUT.E ACCESS.ATTREZZ.SCIENTIFICHE"/>
    <s v="contenitori in PET da 2L per macro n.100"/>
    <x v="0"/>
    <s v="NO"/>
    <m/>
    <n v="0"/>
    <n v="75"/>
    <m/>
  </r>
  <r>
    <s v="P2_ AREA_NOR_ORIENTALE"/>
    <s v="P2_ AREA_NOR_ORIENTALE"/>
    <s v="170107_MATERIALI PER MANUT.E ACCESS.ATTREZZ.SCIENTIFICHE"/>
    <s v="170107 - MATERIALI PER MANUT.E ACCESS.ATTREZZ.SCIENTIFICHE"/>
    <s v="falcon da 50 ml per metalli (500 pezzi) n.1"/>
    <x v="0"/>
    <s v="NO"/>
    <m/>
    <n v="0"/>
    <n v="150"/>
    <m/>
  </r>
  <r>
    <s v="P2_ AREA_NOR_ORIENTALE"/>
    <s v="P2_ AREA_NOR_ORIENTALE"/>
    <s v="170107_MATERIALI PER MANUT.E ACCESS.ATTREZZ.SCIENTIFICHE"/>
    <s v="170107 - MATERIALI PER MANUT.E ACCESS.ATTREZZ.SCIENTIFICHE"/>
    <s v="vials da 40 ml per VOC con setti e tappi (confezione da 1000) n.1"/>
    <x v="0"/>
    <s v="NO"/>
    <m/>
    <n v="0"/>
    <n v="1100"/>
    <m/>
  </r>
  <r>
    <s v="P2_ AREA_NOR_ORIENTALE"/>
    <s v="P2_ AREA_NOR_ORIENTALE"/>
    <s v="170107_MATERIALI PER MANUT.E ACCESS.ATTREZZ.SCIENTIFICHE"/>
    <s v="170107 - MATERIALI PER MANUT.E ACCESS.ATTREZZ.SCIENTIFICHE"/>
    <s v="contenitori sterili senza tiosolfato da 500 ml (confezione da 100pz) n.1"/>
    <x v="0"/>
    <s v="NO"/>
    <m/>
    <n v="0"/>
    <n v="100"/>
    <m/>
  </r>
  <r>
    <s v="P2_ AREA_NOR_ORIENTALE"/>
    <s v="P2_ AREA_NOR_ORIENTALE"/>
    <s v="170107_MATERIALI PER MANUT.E ACCESS.ATTREZZ.SCIENTIFICHE"/>
    <s v="170107 - MATERIALI PER MANUT.E ACCESS.ATTREZZ.SCIENTIFICHE"/>
    <s v="contenitori sterili CON tiosolfato da 500ml(confezione da 100pz) n. 1"/>
    <x v="0"/>
    <s v="NO"/>
    <m/>
    <n v="0"/>
    <n v="130"/>
    <m/>
  </r>
  <r>
    <s v="P2_ AREA_NOR_ORIENTALE"/>
    <s v="P2_ AREA_NOR_ORIENTALE"/>
    <s v="170107_MATERIALI PER MANUT.E ACCESS.ATTREZZ.SCIENTIFICHE"/>
    <s v="170107 - MATERIALI PER MANUT.E ACCESS.ATTREZZ.SCIENTIFICHE"/>
    <s v="vasi in vetro da 1 Kg (campionamento terreno) n. 100"/>
    <x v="0"/>
    <s v="NO"/>
    <m/>
    <n v="0"/>
    <n v="150"/>
    <m/>
  </r>
  <r>
    <s v="P2_ AREA_NOR_ORIENTALE"/>
    <s v="P2_ AREA_NOR_ORIENTALE"/>
    <s v="170107_MATERIALI PER MANUT.E ACCESS.ATTREZZ.SCIENTIFICHE"/>
    <s v="170107 - MATERIALI PER MANUT.E ACCESS.ATTREZZ.SCIENTIFICHE"/>
    <s v="pistola UV per fluoresceina n. 1"/>
    <x v="0"/>
    <s v="SI"/>
    <n v="100"/>
    <n v="0"/>
    <n v="0"/>
    <m/>
  </r>
  <r>
    <s v="P2_ AREA_NOR_ORIENTALE"/>
    <s v="P2_ AREA_NOR_ORIENTALE"/>
    <s v="170107_MATERIALI PER MANUT.E ACCESS.ATTREZZ.SCIENTIFICHE"/>
    <s v="170107 - MATERIALI PER MANUT.E ACCESS.ATTREZZ.SCIENTIFICHE"/>
    <s v="siringhe per filtri (100 pezzi)  N.1"/>
    <x v="0"/>
    <s v="SI"/>
    <n v="45"/>
    <n v="45"/>
    <n v="45"/>
    <m/>
  </r>
  <r>
    <s v="P2_ AREA_NOR_ORIENTALE"/>
    <s v="P2_ AREA_NOR_ORIENTALE"/>
    <s v="170107_MATERIALI PER MANUT.E ACCESS.ATTREZZ.SCIENTIFICHE"/>
    <s v="170107 - MATERIALI PER MANUT.E ACCESS.ATTREZZ.SCIENTIFICHE"/>
    <s v="filtri da 0,45 um (100 pezzi) N.1"/>
    <x v="0"/>
    <s v="SI"/>
    <n v="170"/>
    <n v="170"/>
    <n v="170"/>
    <m/>
  </r>
  <r>
    <s v="P2_ AREA_NOR_ORIENTALE"/>
    <s v="P2_ AREA_NOR_ORIENTALE"/>
    <s v="170107_MATERIALI PER MANUT.E ACCESS.ATTREZZ.SCIENTIFICHE"/>
    <s v="170107 - MATERIALI PER MANUT.E ACCESS.ATTREZZ.SCIENTIFICHE"/>
    <s v="Fluoresceina, conf. 100g N.1"/>
    <x v="0"/>
    <s v="SI"/>
    <n v="30"/>
    <n v="30"/>
    <n v="30"/>
    <m/>
  </r>
  <r>
    <s v="P2_ AREA_NOR_ORIENTALE"/>
    <s v="P2_ AREA_NOR_ORIENTALE"/>
    <s v="160203_ABBIGLIAMENTO, DIVISE E DIP PER IL PERSONALE"/>
    <s v="160203 - ABBIGLIAMENTO, DIVISE E DIP PER IL PERSONALE"/>
    <s v="N.4 RILEVATORE PERSONALE DI GAS - RILEVATORE DI GAS UNICO PER LA PROTEZIONBE PERSONALE CON DATALOGGER, SOFTWARE E CAVO DATI ATEX II 1G EEX IA IIC T4/ATEX II 2G EEX IA D IIC T4 (EEX IA(D) IIC T3/T4) - GAS INFIAMMABILI, OSSIGENO, IDROGENO SOLFOROSO, MONOSSIDO DI CARBONIO, ANIDRIDE SOLFOROSA, CLORO, BIOSSIDO DI AZOTO, AMMONIACA, OZONO, IDROGENO, CIANURO DI IDROGENO, FLUORURO DI IDROGENO, FOSFINA, FLUORO, FOSGENE, OSSIDO DI AZOTO, BIOSSIDO DI CARBONIO - CON CALIBRAZIONE PER GAS INFIAMMABILI E KIT DI VERIFICA GAS - Q.TA' 4"/>
    <x v="0"/>
    <s v="SI"/>
    <n v="4900"/>
    <n v="0"/>
    <n v="0"/>
    <m/>
  </r>
  <r>
    <s v="P2_ AREA_NOR_ORIENTALE"/>
    <s v="P2_ AREA_NOR_ORIENTALE"/>
    <s v="210101_SERVIZI DI FORMAZIONE AL PERSONALE"/>
    <s v="210101 - SERVIZI DI FORMAZIONE AL PERSONALE"/>
    <s v="CORSO DI FORMAZIONE PER LE ISPEZIONI IN IMPIANTI  DA SVOLGERSI IN SEDE E DA EROGARE IN DUE MODULI - Q.TA' 1"/>
    <x v="0"/>
    <s v="SI"/>
    <m/>
    <n v="0"/>
    <n v="6000"/>
    <m/>
  </r>
  <r>
    <s v="P2_ AREA_NOR_ORIENTALE"/>
    <s v="P2_ AREA_NOR_ORIENTALE"/>
    <s v="210101_SERVIZI DI FORMAZIONE AL PERSONALE"/>
    <s v="210101 - SERVIZI DI FORMAZIONE AL PERSONALE"/>
    <s v="CORSO DI FORMAZIONE DIRITTO AMBIENTALE- Q.TA' 1"/>
    <x v="0"/>
    <s v="SI"/>
    <m/>
    <n v="0"/>
    <n v="3000"/>
    <m/>
  </r>
  <r>
    <s v="P2_ AREA_NOR_ORIENTALE"/>
    <s v="P2_ AREA_NOR_ORIENTALE"/>
    <s v="210101_SERVIZI DI FORMAZIONE AL PERSONALE"/>
    <s v="210101 - SERVIZI DI FORMAZIONE AL PERSONALE"/>
    <s v="CORSO DI FORMAZIONE IMPIANTI DI DEPURAZIONE  - Q.TA' 1"/>
    <x v="0"/>
    <s v="SI"/>
    <m/>
    <n v="0"/>
    <n v="12000"/>
    <m/>
  </r>
  <r>
    <s v="P2_ AREA_NOR_ORIENTALE"/>
    <s v="P2_ AREA_NOR_ORIENTALE"/>
    <s v="210101_SERVIZI DI FORMAZIONE AL PERSONALE"/>
    <s v="210101 - SERVIZI DI FORMAZIONE AL PERSONALE"/>
    <s v="CORSO DI FORMAZIONE SULLA NORMATIVA IN MATERIA DI EMISSIONI IN ATMOSFERA- Q.TA' 1"/>
    <x v="0"/>
    <s v="SI"/>
    <m/>
    <n v="0"/>
    <n v="2000"/>
    <m/>
  </r>
  <r>
    <s v="P4_PARERI"/>
    <s v="P4_PARERI"/>
    <s v="260310_SPESE PER ABBONAMENTI A QUOTIDIANI E RIVISTE"/>
    <s v="260310 - SPESE PER ABBONAMENTI A QUOTIDIANI E RIVISTE"/>
    <s v="ABBONAMENTO ANNUALE PER RIVISTE SCIENTIFICHE - Q.TA' 4"/>
    <x v="0"/>
    <s v="SI"/>
    <n v="3000"/>
    <n v="0"/>
    <n v="3000"/>
    <m/>
  </r>
  <r>
    <s v="P4_PARERI"/>
    <s v="P4_PARERI"/>
    <s v="210101_SERVIZI DI FORMAZIONE AL PERSONALE"/>
    <s v="210101 - SERVIZI DI FORMAZIONE AL PERSONALE"/>
    <s v="CORSO DI FORMAZIONE DIRITTO AMBIENTALE- Q.TA' 1"/>
    <x v="0"/>
    <s v="SI"/>
    <n v="3000"/>
    <n v="0"/>
    <n v="3000"/>
    <m/>
  </r>
  <r>
    <s v="P4_PARERI"/>
    <s v="P4_PARERI"/>
    <s v="210101_SERVIZI DI FORMAZIONE AL PERSONALE"/>
    <s v="210101 - SERVIZI DI FORMAZIONE AL PERSONALE"/>
    <s v="CORSO DI FORMAZIONE IN MATERIA DI RIFIUTI  - Q.TA' 1"/>
    <x v="0"/>
    <s v="SI"/>
    <n v="3000"/>
    <n v="0"/>
    <n v="3000"/>
    <m/>
  </r>
  <r>
    <s v="U.O.D._EMISIONI_ATMOSFERA"/>
    <s v="U.O.D._EMISIONI_ATMOSFERA"/>
    <s v="220206_UTENZE INTERNET"/>
    <s v="220206 - UTENZE INTERNET"/>
    <s v="CHIAVETTA INTERNET PER COLLEGAMENTO PC - Q.TA' 7"/>
    <x v="0"/>
    <s v="SI"/>
    <n v="195"/>
    <n v="195"/>
    <n v="195"/>
    <m/>
  </r>
  <r>
    <s v="U.O.D._EMISIONI_ATMOSFERA"/>
    <s v="U.O.D._EMISIONI_ATMOSFERA"/>
    <s v="260310_SPESE PER ABBONAMENTI A QUOTIDIANI E RIVISTE"/>
    <s v="260310 - SPESE PER ABBONAMENTI A QUOTIDIANI E RIVISTE"/>
    <s v="ABBONAMENTO ANNUALE PER RIVISTE SCIENTIFICHE - Q.TA' 8"/>
    <x v="0"/>
    <s v="SI"/>
    <n v="0"/>
    <n v="0"/>
    <n v="6000"/>
    <m/>
  </r>
  <r>
    <s v="U.O.D._EMISIONI_ATMOSFERA"/>
    <s v="U.O.D._EMISIONI_ATMOSFERA"/>
    <s v="170107_MATERIALI PER MANUT.E ACCESS.ATTREZZ.SCIENTIFICHE"/>
    <s v="170107 - MATERIALI PER MANUT.E ACCESS.ATTREZZ.SCIENTIFICHE"/>
    <s v="ROTELLA METRICA 10 METRI - Q.TA' 4"/>
    <x v="0"/>
    <s v="SI"/>
    <n v="60"/>
    <n v="0"/>
    <n v="0"/>
    <m/>
  </r>
  <r>
    <s v="U.O.D._EMISIONI_ATMOSFERA"/>
    <s v="U.O.D._EMISIONI_ATMOSFERA"/>
    <s v="170107_MATERIALI PER MANUT.E ACCESS.ATTREZZ.SCIENTIFICHE"/>
    <s v="170107 - MATERIALI PER MANUT.E ACCESS.ATTREZZ.SCIENTIFICHE"/>
    <s v="BORSA FRIGO PORTACAMPIONI - Q.TA' 4"/>
    <x v="0"/>
    <s v="SI"/>
    <n v="320"/>
    <n v="0"/>
    <n v="0"/>
    <m/>
  </r>
  <r>
    <s v="U.O.D._EMISIONI_ATMOSFERA"/>
    <s v="U.O.D._EMISIONI_ATMOSFERA"/>
    <s v="170107_MATERIALI PER MANUT.E ACCESS.ATTREZZ.SCIENTIFICHE"/>
    <s v="170107 - MATERIALI PER MANUT.E ACCESS.ATTREZZ.SCIENTIFICHE"/>
    <s v="PIASTRA EUTETTICA - Q.TA' 40"/>
    <x v="0"/>
    <s v="SI"/>
    <n v="200"/>
    <n v="0"/>
    <n v="0"/>
    <m/>
  </r>
  <r>
    <s v="U.O.D._EMISIONI_ATMOSFERA"/>
    <s v="U.O.D._EMISIONI_ATMOSFERA"/>
    <s v="170107_MATERIALI PER MANUT.E ACCESS.ATTREZZ.SCIENTIFICHE"/>
    <s v="170107 - MATERIALI PER MANUT.E ACCESS.ATTREZZ.SCIENTIFICHE"/>
    <s v="ETICHETTE ADESIVE PER CAMPIONI IN CAMPO (ROTOLO 1800 ETICHETTE) - Q.TA' 8"/>
    <x v="0"/>
    <s v="SI"/>
    <n v="80"/>
    <n v="0"/>
    <n v="0"/>
    <m/>
  </r>
  <r>
    <s v="U.O.D._EMISIONI_ATMOSFERA"/>
    <s v="U.O.D._EMISIONI_ATMOSFERA"/>
    <s v="160219_CANCELLERIA, STAMPATI E SUPPORTI INFORMATICI"/>
    <s v="160219 - CANCELLERIA, STAMPATI E SUPPORTI INFORMATICI"/>
    <s v="PENNARELLO/MARCATORE PER SUPERFICI UMIDE (12 PEZZI) - Q.TA' 34"/>
    <x v="0"/>
    <s v="SI"/>
    <n v="48"/>
    <n v="0"/>
    <n v="850"/>
    <m/>
  </r>
  <r>
    <s v="U.O.D._EMISIONI_ATMOSFERA"/>
    <s v="U.O.D._EMISIONI_ATMOSFERA"/>
    <s v="230207_MANUTENZIONI MOBILI E ARREDI"/>
    <s v="230207 - MANUTENZIONI MOBILI E ARREDI"/>
    <s v="LUCCHETTI VARIE MISURE (3 PEZZI) - Q.TA' 40"/>
    <x v="0"/>
    <s v="SI"/>
    <n v="18"/>
    <n v="0"/>
    <n v="0"/>
    <m/>
  </r>
  <r>
    <s v="U.O.D._EMISIONI_ATMOSFERA"/>
    <s v="U.O.D._EMISIONI_ATMOSFERA"/>
    <s v="170107_MATERIALI PER MANUT.E ACCESS.ATTREZZ.SCIENTIFICHE"/>
    <s v="170107 - MATERIALI PER MANUT.E ACCESS.ATTREZZ.SCIENTIFICHE"/>
    <s v="ROTOLI NASTRO DA IMBALLAGGIO - Q.TA' 120"/>
    <x v="0"/>
    <s v="SI"/>
    <n v="360"/>
    <n v="0"/>
    <n v="360"/>
    <m/>
  </r>
  <r>
    <s v="U.O.D._EMISIONI_ATMOSFERA"/>
    <s v="U.O.D._EMISIONI_ATMOSFERA"/>
    <s v="230207_MANUTENZIONI MOBILI E ARREDI"/>
    <s v="230207 - MANUTENZIONI MOBILI E ARREDI"/>
    <s v="CASSETTA PORTA UTENSILI, PER SCOMPARTI PROFONDI - Q.TA' 6"/>
    <x v="0"/>
    <s v="SI"/>
    <n v="60"/>
    <n v="60"/>
    <n v="120"/>
    <m/>
  </r>
  <r>
    <s v="U.O.D._EMISIONI_ATMOSFERA"/>
    <s v="U.O.D._EMISIONI_ATMOSFERA"/>
    <s v="170107_MATERIALI PER MANUT.E ACCESS.ATTREZZ.SCIENTIFICHE"/>
    <s v="170107 - MATERIALI PER MANUT.E ACCESS.ATTREZZ.SCIENTIFICHE"/>
    <s v="ROTOLI CARTA DA ALLUMINIO, ROTOLI DA 30 M - Q.TA' 12"/>
    <x v="0"/>
    <s v="SI"/>
    <n v="36"/>
    <n v="36"/>
    <n v="36"/>
    <m/>
  </r>
  <r>
    <s v="U.O.D._EMISIONI_ATMOSFERA"/>
    <s v="U.O.D._EMISIONI_ATMOSFERA"/>
    <s v="160203_ABBIGLIAMENTO, DIVISE E DIP PER IL PERSONALE"/>
    <s v="160203 - ABBIGLIAMENTO, DIVISE E DIP PER IL PERSONALE"/>
    <s v="N.4 RILEVATORE PERSONALE DI GAS - RILEVATORE DI GAS UNICO PER LA PROTEZIONBE PERSONALE CON DATALOGGER, SOFTWARE E CAVO DATI ATEX II 1G EEX IA IIC T4/ATEX II 2G EEX IA D IIC T4 (EEX IA(D) IIC T3/T4) - GAS INFIAMMABILI, OSSIGENO, IDROGENO SOLFOROSO, MONOSSIDO DI CARBONIO, ANIDRIDE SOLFOROSA, CLORO, BIOSSIDO DI AZOTO, AMMONIACA, OZONO, IDROGENO, CIANURO DI IDROGENO, FLUORURO DI IDROGENO, FOSFINA, FLUORO, FOSGENE, OSSIDO DI AZOTO, BIOSSIDO DI CARBONIO - CON CALIBRAZIONE PER GAS INFIAMMABILI E KIT DI VERIFICA GAS - Q.TA' 4"/>
    <x v="0"/>
    <s v="SI"/>
    <n v="4900"/>
    <n v="0"/>
    <n v="0"/>
    <m/>
  </r>
  <r>
    <s v="U.O.D._EMISIONI_ATMOSFERA"/>
    <s v="U.O.D._EMISIONI_ATMOSFERA"/>
    <s v="200202_PRESTAZIONI DI LABORATORIO DA PRIVATO"/>
    <s v="200202 - PRESTAZIONI DI LABORATORIO DA PRIVATO"/>
    <s v="INTERVENTI DI SERVICE DITTA PER CAMPIONAMENTO AI CAMINI - Q.TA' 2 PER ANNO EXTRA VALLE DEL MELA"/>
    <x v="0"/>
    <s v="SI"/>
    <n v="12000"/>
    <n v="12000"/>
    <n v="12000"/>
    <m/>
  </r>
  <r>
    <s v="U.O.D._EMISIONI_ATMOSFERA"/>
    <s v="U.O.D._EMISIONI_ATMOSFERA"/>
    <s v="210101_SERVIZI DI FORMAZIONE AL PERSONALE"/>
    <s v="210101 - SERVIZI DI FORMAZIONE AL PERSONALE"/>
    <s v="CORSO DI FORMAZIONE PER IL CONTROLLO SISTEMI SME DA SVOLGERSI IN SEDE E DA EROGARE IN DUE MODULI - Q.TA' 1"/>
    <x v="0"/>
    <s v="SI"/>
    <n v="6000"/>
    <n v="0"/>
    <n v="6000"/>
    <m/>
  </r>
  <r>
    <s v="U.O.D._EMISIONI_ATMOSFERA"/>
    <s v="U.O.D._EMISIONI_ATMOSFERA"/>
    <s v="210101_SERVIZI DI FORMAZIONE AL PERSONALE"/>
    <s v="210101 - SERVIZI DI FORMAZIONE AL PERSONALE"/>
    <s v="CORSO DI FORMAZIONE PER IL FUNZIONAMENTO E MANUTENZIONE DEI SISTEMI DI ABBATTIMENTO DELLE EMISSIONI IN ATMOSFERA- Q.TA' 1"/>
    <x v="0"/>
    <s v="SI"/>
    <n v="3000"/>
    <n v="0"/>
    <n v="3000"/>
    <m/>
  </r>
  <r>
    <s v="U.O.D._EMISIONI_ATMOSFERA"/>
    <s v="U.O.D._EMISIONI_ATMOSFERA"/>
    <s v="210101_SERVIZI DI FORMAZIONE AL PERSONALE"/>
    <s v="210101 - SERVIZI DI FORMAZIONE AL PERSONALE"/>
    <s v="CORSO DI FORMAZIONE PER SISTEMI DI CAMPIONAMENTO ALLE EMISSIONI DA SVOGERSI IN SEDE ED IN IMPIANTO CON DIMOSTRAZIONI PRATICHE- Q.TA' 1"/>
    <x v="0"/>
    <s v="SI"/>
    <n v="0"/>
    <n v="12000"/>
    <n v="12000"/>
    <m/>
  </r>
  <r>
    <s v="U.O.D._EMISIONI_ATMOSFERA"/>
    <s v="U.O.D._EMISIONI_ATMOSFERA"/>
    <s v="240104_CANONI DI NOLEGGIO AUTOMEZZI"/>
    <s v="240104 - CANONI DI NOLEGGIO AUTOMEZZI"/>
    <s v="NOLEGGIO TRIENNALE N.3 AUTOVEICOLO IBRIDO GASOLIO ELETTRICO TIPO KIA SPORTAGE - Q.TA' 3"/>
    <x v="0"/>
    <s v="SI"/>
    <n v="45000"/>
    <m/>
    <m/>
    <m/>
  </r>
  <r>
    <s v="U.O.D._EMISIONI_ATMOSFERA"/>
    <s v="U.O.D._EMISIONI_ATMOSFERA"/>
    <s v="210101_SERVIZI DI FORMAZIONE AL PERSONALE"/>
    <s v="210101 - SERVIZI DI FORMAZIONE AL PERSONALE"/>
    <s v="CORSO DI FORMAZIONE SULLA NORMATIVA IN MATERIA DI EMISSIONI IN ATMOSFERA- Q.TA' 1"/>
    <x v="0"/>
    <s v="SI"/>
    <n v="0"/>
    <n v="2000"/>
    <n v="2000"/>
    <m/>
  </r>
  <r>
    <s v="U.O.D._EMISIONI_ATMOSFERA"/>
    <s v="U.O.D._EMISIONI_ATMOSFERA"/>
    <s v="210101_SERVIZI DI FORMAZIONE AL PERSONALE"/>
    <s v="210101 - SERVIZI DI FORMAZIONE AL PERSONALE"/>
    <s v="FORMAZIONE AGGIUNTIVA SULLA SICUREZZA PER I DIPENDENTI ADDETTI AI LAVORI IN QUOTA AI SENSI DEL D.LGS. N. 81/2008- Q.TA' 1"/>
    <x v="0"/>
    <s v="SI"/>
    <n v="0"/>
    <n v="1000"/>
    <n v="10000"/>
    <m/>
  </r>
  <r>
    <s v="A4 _RU"/>
    <s v="A4 _RU"/>
    <s v="251001_DIRIGENZA R.S. - RETRIBUZIONE FISSA"/>
    <s v="251001 - DIRIGENZA R.S. - RETRIBUZIONE FISSA"/>
    <s v="PERSONALE DIP_TD E_IND"/>
    <x v="0"/>
    <m/>
    <n v="1811776.85"/>
    <n v="1616722.25"/>
    <n v="1616722.25"/>
    <m/>
  </r>
  <r>
    <s v="A4 _RU"/>
    <s v="A4 _RU"/>
    <s v="251001_IRIGENZA R.S. - RETRIBUZIONE FISSA"/>
    <s v="251001 - DIRIGENZA R.S. - RETRIBUZIONE FISSA"/>
    <s v="PERSONALE DIP_TD E_IND"/>
    <x v="0"/>
    <m/>
    <n v="404301.04"/>
    <n v="356461.04"/>
    <n v="356461.04"/>
    <m/>
  </r>
  <r>
    <s v="A4 _RU"/>
    <s v="A4 _RU"/>
    <s v="251002_DIRIGENZA R.S. - RETRIBUZIONE VARIABILE"/>
    <s v="251002 - DIRIGENZA R.S. - RETRIBUZIONE VARIABILE"/>
    <s v="PERSONALE DIP_TD E_IND"/>
    <x v="0"/>
    <m/>
    <n v="435529.9"/>
    <n v="388729.9"/>
    <n v="388729.9"/>
    <m/>
  </r>
  <r>
    <s v="A4 _RU"/>
    <s v="A4 _RU"/>
    <s v="251002_DIRIGENZA R.S. - RETRIBUZIONE VARIABILE"/>
    <s v="251002 - DIRIGENZA R.S. - RETRIBUZIONE VARIABILE"/>
    <s v="PERSONALE DIP_TD E_IND"/>
    <x v="0"/>
    <m/>
    <n v="5371.08"/>
    <n v="5371.08"/>
    <n v="5371.08"/>
    <m/>
  </r>
  <r>
    <s v="A4 _RU"/>
    <s v="A4 _RU"/>
    <s v="251003_DIRIGENZA R.S. - STRAORDINARI"/>
    <s v="251003 - DIRIGENZA R.S. - STRAORDINARI"/>
    <s v="PERSONALE DIP_TD E_IND"/>
    <x v="0"/>
    <m/>
    <n v="52534.86"/>
    <n v="52534.86"/>
    <n v="52534.86"/>
    <m/>
  </r>
  <r>
    <s v="A4 _RU"/>
    <s v="A4 _RU"/>
    <s v="251003_DIRIGENZA R.S. - RISULTATO"/>
    <s v="251003 - DIRIGENZA R.S. - STRAORDINARI"/>
    <s v="PERSONALE DIP_TD E_IND"/>
    <x v="0"/>
    <m/>
    <n v="249553.82"/>
    <n v="249553.82"/>
    <n v="249553.82"/>
    <m/>
  </r>
  <r>
    <s v="A4 _RU"/>
    <s v="A4 _RU"/>
    <s v="251006_DIRIGENZA R.S. - ONERI SOCIALI"/>
    <s v="251006 - DIRIGENZA R.S. - ONERI SOCIALI"/>
    <s v="PERSONALE DIP_TD E_IND"/>
    <x v="0"/>
    <m/>
    <n v="798948.23849999998"/>
    <n v="720730.69649999996"/>
    <n v="720730.69649999996"/>
    <m/>
  </r>
  <r>
    <s v="A4 _RU"/>
    <s v="A4 _RU"/>
    <s v="370101_IRAP"/>
    <s v="370101 - IRAP"/>
    <s v="DIRIGENZA R.S. - IRAP"/>
    <x v="0"/>
    <m/>
    <n v="251520.74175000002"/>
    <n v="226896.70074999999"/>
    <n v="226896.70074999999"/>
    <m/>
  </r>
  <r>
    <s v="A4 _RU"/>
    <s v="A4 _RU"/>
    <s v="251010_COMPARTO R.S. - RETRIBUZIONE FISSA"/>
    <s v="251010 - COMPARTO R.S. - RETRIBUZIONE FISSA"/>
    <s v="PERSONALE DIP_TD E_IND"/>
    <x v="0"/>
    <m/>
    <n v="1031892.6799999999"/>
    <n v="1031892.6799999999"/>
    <n v="1031892.6799999999"/>
    <m/>
  </r>
  <r>
    <s v="A4 _RU"/>
    <s v="A4 _RU"/>
    <s v="251010_COMPARTO R.S. - RETRIBUZIONE FISSA"/>
    <s v="251010 - COMPARTO R.S. - RETRIBUZIONE FISSA"/>
    <s v="PERSONALE DIP_TD E_IND"/>
    <x v="0"/>
    <m/>
    <n v="266429.28000000003"/>
    <n v="266429.28000000003"/>
    <n v="266429.28000000003"/>
    <m/>
  </r>
  <r>
    <s v="A4 _RU"/>
    <s v="A4 _RU"/>
    <s v="251010_COMPARTO R.S. - RETRIBUZIONE FISSA"/>
    <s v="251010 - COMPARTO R.S. - RETRIBUZIONE FISSA"/>
    <s v="PERSONALE DIP_TD E_IND"/>
    <x v="0"/>
    <m/>
    <n v="23148.199999999997"/>
    <n v="23148.199999999997"/>
    <n v="23148.199999999997"/>
    <m/>
  </r>
  <r>
    <s v="A4 _RU"/>
    <s v="A4 _RU"/>
    <s v="251011_COMPARTO R.S. - RETRIBUZIONE ACCESSORIA"/>
    <s v="251011 - COMPARTO R.S. - RETRIBUZIONE ACCESSORIA"/>
    <s v="PERSONALE DIP_TD E_IND"/>
    <x v="0"/>
    <m/>
    <n v="18240"/>
    <n v="18240"/>
    <n v="18240"/>
    <m/>
  </r>
  <r>
    <s v="A4 _RU"/>
    <s v="A4 _RU"/>
    <s v="251012_COMPARTO R.S. - STRAORDINARI"/>
    <s v="251012 - COMPARTO R.S. - STRAORDINARI"/>
    <s v="PERSONALE DIP_TD E_IND"/>
    <x v="0"/>
    <m/>
    <n v="93489.36"/>
    <n v="93489.36"/>
    <n v="93489.36"/>
    <m/>
  </r>
  <r>
    <s v="A4 _RU"/>
    <s v="A4 _RU"/>
    <s v="251012_COMPARTO R.S. - PREMIANTE"/>
    <s v="251012 - COMPARTO R.S. - STRAORDINARI"/>
    <s v="PERSONALE DIP_TD E_IND"/>
    <x v="0"/>
    <m/>
    <n v="189150"/>
    <n v="189150"/>
    <n v="189150"/>
    <m/>
  </r>
  <r>
    <s v="A4 _RU"/>
    <s v="A4 _RU"/>
    <s v="251013_COMPARTO R.S. - RIMBORSO SPESA"/>
    <s v="251013 - COMPARTO R.S. - RIMBORSO SPESA"/>
    <s v="PERSONALE DIP_TD E_IND"/>
    <x v="0"/>
    <m/>
    <n v="31489.500000000004"/>
    <n v="31489.500000000004"/>
    <n v="31489.500000000004"/>
    <m/>
  </r>
  <r>
    <s v="A4 _RU"/>
    <s v="A4 _RU"/>
    <s v="251016_COMPARTO R.S. - ONERI SOCIALI"/>
    <s v="251016 - COMPARTO R.S. - ONERI SOCIALI"/>
    <s v="PERSONALE DIP_TD E_IND"/>
    <x v="0"/>
    <m/>
    <n v="438034.37040000001"/>
    <n v="438034.37040000001"/>
    <n v="438034.37040000001"/>
    <m/>
  </r>
  <r>
    <s v="A4 _RU"/>
    <s v="A4 _RU"/>
    <s v="370101_IRAP"/>
    <s v="370101 - IRAP"/>
    <s v="COMPARTO R.S. - IRAP"/>
    <x v="0"/>
    <m/>
    <n v="137899.70920000001"/>
    <n v="137899.70920000001"/>
    <n v="137899.70920000001"/>
    <m/>
  </r>
  <r>
    <s v="A4 _RU"/>
    <s v="A4 _RU"/>
    <s v="251030_PERSONALE COMANDATO COMPARTO R.S. PREMIANTE"/>
    <s v="251030 - PERSONALE COMANDATO COMPARTO R.S. COMPENSI"/>
    <s v="PERSONALE DIP_TD E_IND"/>
    <x v="0"/>
    <m/>
    <n v="11072"/>
    <n v="11072"/>
    <n v="11072"/>
    <m/>
  </r>
  <r>
    <s v="A4 _RU"/>
    <s v="A4 _RU"/>
    <s v="251030_PERSONALE COMANDATO COMPARTO R.S. ONERI"/>
    <s v="251030 - PERSONALE COMANDATO COMPARTO R.S. COMPENSI"/>
    <s v="PERSONALE DIP_TD E_IND"/>
    <x v="0"/>
    <m/>
    <n v="2768"/>
    <n v="2768"/>
    <n v="2768"/>
    <m/>
  </r>
  <r>
    <s v="A4 _RU"/>
    <s v="A4 _RU"/>
    <s v="370101_IRAP"/>
    <s v="370101 - IRAP"/>
    <s v="PERSONALE COMANDATO COMPARTO R.S. IRAP"/>
    <x v="0"/>
    <m/>
    <n v="941.12000000000012"/>
    <n v="941.12000000000012"/>
    <n v="941.12000000000012"/>
    <m/>
  </r>
  <r>
    <s v="A4 _RU"/>
    <s v="A4 _RU"/>
    <s v="252001_DIRIGENZA R.P. - RETRIBUZIONE FISSA"/>
    <s v="252001 - DIRIGENZA R.P. - RETRIBUZIONE FISSA"/>
    <s v="PERSONALE DIP_TD E_IND"/>
    <x v="0"/>
    <m/>
    <n v="219277.76"/>
    <n v="219277.76"/>
    <n v="219277.76"/>
    <m/>
  </r>
  <r>
    <s v="A4 _RU"/>
    <s v="A4 _RU"/>
    <s v="252001_DIRIGENZA R.P. - RETRIBUZIONE FISSA"/>
    <s v="252001 - DIRIGENZA R.P. - RETRIBUZIONE FISSA"/>
    <s v="PERSONALE DIP_TD E_IND"/>
    <x v="0"/>
    <m/>
    <n v="73902.66"/>
    <n v="73902.66"/>
    <n v="73902.66"/>
    <m/>
  </r>
  <r>
    <s v="A4 _RU"/>
    <s v="A4 _RU"/>
    <s v="252002_DIRIGENZA R.P - RETRIBUZIONE VARIABILE"/>
    <s v="252002 - DIRIGENZA R.P - RETRIBUZIONE VARIABILE"/>
    <s v="PERSONALE DIP_TD E_IND"/>
    <x v="0"/>
    <m/>
    <n v="79801.02"/>
    <n v="79801.02"/>
    <n v="79801.02"/>
    <m/>
  </r>
  <r>
    <s v="A4 _RU"/>
    <s v="A4 _RU"/>
    <s v="252003_DIRIGENZA R.P. - STRAORDINARI"/>
    <s v="252003 - DIRIGENZA R.P. - STRAORDINARI"/>
    <s v="PERSONALE DIP_TD E_IND"/>
    <x v="0"/>
    <m/>
    <n v="1650"/>
    <n v="1650"/>
    <n v="1650"/>
    <m/>
  </r>
  <r>
    <s v="A4 _RU"/>
    <s v="A4 _RU"/>
    <s v="252003_DIRIGENZA R.P. - RISULTATO"/>
    <s v="252003 - DIRIGENZA R.P. - STRAORDINARI"/>
    <s v="PERSONALE DIP_TD E_IND"/>
    <x v="0"/>
    <m/>
    <n v="31600"/>
    <n v="31600"/>
    <n v="31600"/>
    <m/>
  </r>
  <r>
    <s v="A4 _RU"/>
    <s v="A4 _RU"/>
    <s v="252004_DIRIGENZA R.P. - RIMBORSO SPESA"/>
    <s v="252004 - DIRIGENZA R.P. - RIMBORSO SPESA"/>
    <s v="PERSONALE DIP_TD E_IND"/>
    <x v="0"/>
    <m/>
    <n v="1157"/>
    <n v="1157"/>
    <n v="1157"/>
    <m/>
  </r>
  <r>
    <s v="A4 _RU"/>
    <s v="A4 _RU"/>
    <s v="252006_DIRIGENZA R.P.- ONERI SOCIALI"/>
    <s v="252006 - DIRIGENZA R.P.- ONERI SOCIALI"/>
    <s v="PERSONALE DIP_TD E_IND"/>
    <x v="0"/>
    <m/>
    <n v="109682.48880000002"/>
    <n v="109682.48880000002"/>
    <n v="109682.48880000002"/>
    <m/>
  </r>
  <r>
    <s v="A4 _RU"/>
    <s v="A4 _RU"/>
    <s v="370101_IRAP"/>
    <s v="370101 - IRAP"/>
    <s v="DIRIGENZA R.P.- IRAP"/>
    <x v="0"/>
    <m/>
    <n v="34529.67240000001"/>
    <n v="34529.67240000001"/>
    <n v="34529.67240000001"/>
    <m/>
  </r>
  <r>
    <s v="A4 _RU"/>
    <s v="A4 _RU"/>
    <s v="253001_DIRIGENZA R.T. - RETRIBUZIONE FISSA"/>
    <s v="253001 - DIRIGENZA R.T. - RETRIBUZIONE FISSA"/>
    <s v="PERSONALE DIP_TD E_IND"/>
    <x v="0"/>
    <m/>
    <n v="473821.4"/>
    <n v="473821.4"/>
    <n v="473821.4"/>
    <m/>
  </r>
  <r>
    <s v="A4 _RU"/>
    <s v="A4 _RU"/>
    <s v="253001_DIRIGENZA R.T. - RETRIBUZIONE FISSA"/>
    <s v="253001 - DIRIGENZA R.T. - RETRIBUZIONE FISSA"/>
    <s v="PERSONALE DIP_TD E_IND"/>
    <x v="0"/>
    <m/>
    <n v="119600"/>
    <n v="119600"/>
    <n v="119600"/>
    <m/>
  </r>
  <r>
    <s v="A4 _RU"/>
    <s v="A4 _RU"/>
    <s v="253002_DIRIGENZA R.T. - RETRIBUZIONE VARIABILE"/>
    <s v="253002 - DIRIGENZA R.T. - RETRIBUZIONE VARIABILE"/>
    <s v="PERSONALE DIP_TD E_IND"/>
    <x v="0"/>
    <m/>
    <n v="117442.91"/>
    <n v="117442.91"/>
    <n v="117442.91"/>
    <m/>
  </r>
  <r>
    <s v="A4 _RU"/>
    <s v="A4 _RU"/>
    <s v="253003_DIRIGENZA R.T. - STRAORDINARI"/>
    <s v="253003 - DIRIGENZA R.T. - STRAORDINARI"/>
    <s v="PERSONALE DIP_TD E_IND"/>
    <x v="0"/>
    <m/>
    <n v="9177.5399999999991"/>
    <n v="9177.5399999999991"/>
    <n v="9177.5399999999991"/>
    <m/>
  </r>
  <r>
    <s v="A4 _RU"/>
    <s v="A4 _RU"/>
    <s v="253003_DIRIGENZA R.T. - RISULTATO"/>
    <s v="253003 - DIRIGENZA R.T. - STRAORDINARI"/>
    <s v="PERSONALE DIP_TD E_IND"/>
    <x v="0"/>
    <m/>
    <n v="79000"/>
    <n v="79000"/>
    <n v="79000"/>
    <m/>
  </r>
  <r>
    <s v="A4 _RU"/>
    <s v="A4 _RU"/>
    <s v="253004_DIRIGENZA R.T. - RIMBORSO SPESA"/>
    <s v="253004 - DIRIGENZA R.T. - RIMBORSO SPESA"/>
    <s v="PERSONALE DIP_TD E_IND"/>
    <x v="0"/>
    <m/>
    <n v="2084.2800000000002"/>
    <n v="2084.2800000000002"/>
    <n v="2084.2800000000002"/>
    <m/>
  </r>
  <r>
    <s v="A4 _RU"/>
    <s v="A4 _RU"/>
    <s v="253006_DIRIGENZA R.T. - ONERI SOCIALI"/>
    <s v="253006 - DIRIGENZA R.T. - ONERI SOCIALI"/>
    <s v="PERSONALE DIP_TD E_IND"/>
    <x v="0"/>
    <m/>
    <n v="245355.57147600004"/>
    <n v="245355.57147600004"/>
    <n v="245355.57147600004"/>
    <m/>
  </r>
  <r>
    <s v="A4 _RU"/>
    <s v="A4 _RU"/>
    <s v="370101_IRAP"/>
    <s v="370101 - IRAP"/>
    <s v="DIRIGENZA R.T. -IRAP"/>
    <x v="0"/>
    <m/>
    <n v="67918.557250000013"/>
    <n v="67918.557250000013"/>
    <n v="67918.557250000013"/>
    <m/>
  </r>
  <r>
    <s v="A4 _RU"/>
    <s v="A4 _RU"/>
    <s v="253010_COMPARTO R.T. - RETRIBUZIONE FISSA"/>
    <s v="253010 - COMPARTO R.T. - RETRIBUZIONE FISSA"/>
    <s v="PERSONALE DIP_TD E_IND"/>
    <x v="0"/>
    <m/>
    <n v="4457936.5999999996"/>
    <n v="4441292.7"/>
    <n v="4441292.7"/>
    <m/>
  </r>
  <r>
    <s v="A4 _RU"/>
    <s v="A4 _RU"/>
    <s v="253010_COMPARTO R.T. - RETRIBUZIONE FISSA"/>
    <s v="253010 - COMPARTO R.T. - RETRIBUZIONE FISSA"/>
    <s v="PERSONALE DIP_TD E_IND"/>
    <x v="0"/>
    <m/>
    <n v="901660.89000000013"/>
    <n v="897212.29000000015"/>
    <n v="897212.29000000015"/>
    <m/>
  </r>
  <r>
    <s v="A4 _RU"/>
    <s v="A4 _RU"/>
    <s v="253011_COMPARTO R.T. - RETRIBUZIONE ACCESSORIA"/>
    <s v="253011 - COMPARTO R.T. - RETRIBUZIONE ACCESSORIA"/>
    <s v="PERSONALE DIP_TD E_IND"/>
    <x v="0"/>
    <m/>
    <n v="2400"/>
    <n v="2400"/>
    <n v="2400"/>
    <m/>
  </r>
  <r>
    <s v="A4 _RU"/>
    <s v="A4 _RU"/>
    <s v="253012_COMPARTO R.T. - STRAORDINARI"/>
    <s v="253012 - COMPARTO R.T. - STRAORDINARI"/>
    <s v="PERSONALE DIP_TD E_IND"/>
    <x v="0"/>
    <m/>
    <n v="256046.69999999998"/>
    <n v="256046.69999999998"/>
    <n v="256046.69999999998"/>
    <m/>
  </r>
  <r>
    <s v="A4 _RU"/>
    <s v="A4 _RU"/>
    <s v="253012_COMPARTO R.T. - PREMIANTE"/>
    <s v="253012 - COMPARTO R.T. - STRAORDINARI"/>
    <s v="PERSONALE DIP_TD E_IND"/>
    <x v="0"/>
    <m/>
    <n v="989400"/>
    <n v="989400"/>
    <n v="989400"/>
    <m/>
  </r>
  <r>
    <s v="A4 _RU"/>
    <s v="A4 _RU"/>
    <s v="253013_COMPARTO R.T. - RIMBORSO SPESA"/>
    <s v="253013 - COMPARTO R.T. - RIMBORSO SPESA"/>
    <s v="PERSONALE DIP_TD E_IND"/>
    <x v="0"/>
    <m/>
    <n v="40477.480000000003"/>
    <n v="40477.480000000003"/>
    <n v="40477.480000000003"/>
    <m/>
  </r>
  <r>
    <s v="A4 _RU"/>
    <s v="A4 _RU"/>
    <s v="253016_COMPARTO R.T. - ONERI SOCIALI"/>
    <s v="253016 - COMPARTO R.T. - ONERI SOCIALI"/>
    <s v="PERSONALE DIP_TD E_IND"/>
    <x v="0"/>
    <m/>
    <n v="1850255.9355985201"/>
    <n v="1844560.9605985202"/>
    <n v="1844560.9605985202"/>
    <m/>
  </r>
  <r>
    <s v="A4 _RU"/>
    <s v="A4 _RU"/>
    <s v="370101_IRAP"/>
    <s v="370101 - IRAP"/>
    <s v="COMPARTO R.T. - IRAP"/>
    <x v="0"/>
    <m/>
    <n v="561632.75615000003"/>
    <n v="559839.8936500001"/>
    <n v="559839.8936500001"/>
    <m/>
  </r>
  <r>
    <s v="A4 _RU"/>
    <s v="A4 _RU"/>
    <s v="253030_ONALE COMANDATO COMPARTO R.T. COMPENSI"/>
    <s v="253030 - PERSONALE COMANDATO COMPARTO R.T. COMPENSI"/>
    <s v="  - PERSONALE COMANDATO COMPARTO R.T.  COMPENSI"/>
    <x v="0"/>
    <m/>
    <n v="8074.26"/>
    <n v="8074.26"/>
    <n v="8074.26"/>
    <m/>
  </r>
  <r>
    <s v="A4 _RU"/>
    <s v="A4 _RU"/>
    <s v="253030_ONALE COMANDATO COMPARTO R.T. COMPENSI"/>
    <s v="253030 - PERSONALE COMANDATO COMPARTO R.T. COMPENSI"/>
    <s v="  - PERSONALE COMANDATO COMPARTO R.T.  PREMIANTE"/>
    <x v="0"/>
    <m/>
    <n v="27681"/>
    <n v="27681"/>
    <n v="27681"/>
    <m/>
  </r>
  <r>
    <s v="A4 _RU"/>
    <s v="A4 _RU"/>
    <s v="253031_PERSONALE COMANDATO COMPARTO R.T. ONERI SOCIALI"/>
    <s v="253031 - PERSONALE COMANDATO COMPARTO R.T. ONERI SOCIALI"/>
    <s v="  - PERSONALE COMANDATO COMPARTO R.T. ONERI SOCIALI "/>
    <x v="0"/>
    <m/>
    <n v="8938.8150000000005"/>
    <n v="8938.8150000000005"/>
    <n v="8938.8150000000005"/>
    <m/>
  </r>
  <r>
    <s v="A4 _RU"/>
    <s v="A4 _RU"/>
    <s v="253031_PERSONALE COMANDATO COMPARTO R.T. ONERI SOCIALI"/>
    <s v="253031 - PERSONALE COMANDATO COMPARTO R.T. ONERI SOCIALI"/>
    <s v="  - PERSONALE COMANDATO COMPARTO R.T. IRAP"/>
    <x v="0"/>
    <m/>
    <n v="3039.1971000000003"/>
    <n v="3039.1971000000003"/>
    <n v="3039.1971000000003"/>
    <m/>
  </r>
  <r>
    <s v="A4 _RU"/>
    <s v="A4 _RU"/>
    <s v="254001_DIRIGENZA R.A. - RETRIBUZIONE FISSA"/>
    <s v="254001 - DIRIGENZA R.A. - RETRIBUZIONE FISSA"/>
    <s v="PERSONALE DIP_TD E_IND"/>
    <x v="0"/>
    <m/>
    <n v="189528.56"/>
    <n v="189528.56"/>
    <n v="189528.56"/>
    <m/>
  </r>
  <r>
    <s v="A4 _RU"/>
    <s v="A4 _RU"/>
    <s v="254001_DIRIGENZA R.A. - RETRIBUZIONE FISSA"/>
    <s v="254001 - DIRIGENZA R.A. - RETRIBUZIONE FISSA"/>
    <s v="PERSONALE DIP_TD E_IND"/>
    <x v="0"/>
    <m/>
    <n v="69160"/>
    <n v="69160"/>
    <n v="69160"/>
    <m/>
  </r>
  <r>
    <s v="A4 _RU"/>
    <s v="A4 _RU"/>
    <s v="254002_DIRIGENZA R.A. - RETRIBUZIONE VARIABILE"/>
    <s v="254002 - DIRIGENZA R.A. - RETRIBUZIONE VARIABILE"/>
    <s v="PERSONALE DIP_TD E_IND"/>
    <x v="0"/>
    <m/>
    <n v="88314.849999999991"/>
    <n v="88314.849999999991"/>
    <n v="88314.849999999991"/>
    <m/>
  </r>
  <r>
    <s v="A4 _RU"/>
    <s v="A4 _RU"/>
    <s v="254002_DIRIGENZA R.A. - RETRIBUZIONE RISULTATO"/>
    <s v="254002 - DIRIGENZA R.A. - RETRIBUZIONE VARIABILE"/>
    <s v="PERSONALE DIP_TD E_IND"/>
    <x v="0"/>
    <m/>
    <n v="28963"/>
    <n v="28963"/>
    <n v="28963"/>
    <m/>
  </r>
  <r>
    <s v="A4 _RU"/>
    <s v="A4 _RU"/>
    <s v="254006_DIRIGENZA R.A. - ONERI SOCIALI"/>
    <s v="254006 - DIRIGENZA R.A. - ONERI SOCIALI"/>
    <s v="PERSONALE DIP_TD E_IND"/>
    <x v="0"/>
    <m/>
    <n v="101510.9307"/>
    <n v="101510.9307"/>
    <n v="101510.9307"/>
    <m/>
  </r>
  <r>
    <s v="A4 _RU"/>
    <s v="A4 _RU"/>
    <s v="370101_IRAP"/>
    <s v="370101 - IRAP"/>
    <s v="DIRIGENZA R.A. - IRAP"/>
    <x v="0"/>
    <m/>
    <n v="31957.144850000001"/>
    <n v="31957.144850000001"/>
    <n v="31957.144850000001"/>
    <m/>
  </r>
  <r>
    <s v="A4 _RU"/>
    <s v="A4 _RU"/>
    <s v="254010_COMPARTO R.A. - RETRIBUZIONE FISSA"/>
    <s v="254010 - COMPARTO R.A. - RETRIBUZIONE FISSA"/>
    <s v="PERSONALE DIP_TD E_IND"/>
    <x v="0"/>
    <m/>
    <n v="1880544.6400000001"/>
    <n v="1837651.6600000001"/>
    <n v="1837651.6600000001"/>
    <m/>
  </r>
  <r>
    <s v="A4 _RU"/>
    <s v="A4 _RU"/>
    <s v="254010_COMPARTO R.A. - RETRIBUZIONE FISSA"/>
    <s v="254010 - COMPARTO R.A. - RETRIBUZIONE FISSA"/>
    <s v="PERSONALE DIP_TD E_IND"/>
    <x v="0"/>
    <m/>
    <n v="352325.99999999994"/>
    <n v="350901.84999999992"/>
    <n v="350901.84999999992"/>
    <m/>
  </r>
  <r>
    <s v="A4 _RU"/>
    <s v="A4 _RU"/>
    <s v="254012_COMPARTO R.A. - STRAORDINARI"/>
    <s v="254012 - COMPARTO R.A. - STRAORDINARI"/>
    <s v="PERSONALE DIP_TD E_IND"/>
    <x v="0"/>
    <m/>
    <n v="14570.64"/>
    <n v="14570.64"/>
    <n v="14570.64"/>
    <m/>
  </r>
  <r>
    <s v="A4 _RU"/>
    <s v="A4 _RU"/>
    <s v="254012_COMPARTO R.A. - PREMIANTE"/>
    <s v="254012 - COMPARTO R.A. - STRAORDINARI"/>
    <s v="PERSONALE DIP_TD E_IND"/>
    <x v="0"/>
    <m/>
    <n v="276450"/>
    <n v="276450"/>
    <n v="276450"/>
    <m/>
  </r>
  <r>
    <s v="A4 _RU"/>
    <s v="A4 _RU"/>
    <s v="254013_COMPARTO R.A. - RIMBORSO SPESA"/>
    <s v="254013 - COMPARTO R.A. - RIMBORSO SPESA"/>
    <s v="PERSONALE DIP_TD E_IND"/>
    <x v="0"/>
    <m/>
    <n v="4444.04"/>
    <n v="4444.04"/>
    <n v="4444.04"/>
    <m/>
  </r>
  <r>
    <s v="A4 _RU"/>
    <s v="A4 _RU"/>
    <s v="254016_COMPARTO R.A. - ONERI SOCIALI"/>
    <s v="254016 - COMPARTO R.A. - ONERI SOCIALI"/>
    <s v="PERSONALE DIP_TD E_IND"/>
    <x v="0"/>
    <m/>
    <n v="681450.64560000016"/>
    <n v="669485.0205000001"/>
    <n v="669485.0205000001"/>
    <m/>
  </r>
  <r>
    <s v="A4 _RU"/>
    <s v="A4 _RU"/>
    <s v="370101_IRAP"/>
    <s v="370101 - IRAP"/>
    <s v="COMPARTO R.A. - IRAP"/>
    <x v="0"/>
    <m/>
    <n v="214530.75880000004"/>
    <n v="210763.80275000006"/>
    <n v="210763.80275000006"/>
    <m/>
  </r>
  <r>
    <s v="A4 _RU"/>
    <s v="A4 _RU"/>
    <s v="254030_PERSONALE COMANDATO COMPARTO R.A. COMPENSI"/>
    <s v="254030 - PERSONALE COMANDATO COMPARTO R.A. COMPENSI"/>
    <s v="  - PERSONALE COMANDATO COMPARTO R.A. COMPENSI"/>
    <x v="0"/>
    <m/>
    <n v="14998.44"/>
    <n v="14998.44"/>
    <n v="14998.44"/>
    <m/>
  </r>
  <r>
    <s v="A4 _RU"/>
    <s v="A4 _RU"/>
    <s v="254030_PERSONALE COMANDATO COMPARTO R.A. COMPENSI"/>
    <s v="254030 - PERSONALE COMANDATO COMPARTO R.A. COMPENSI"/>
    <s v="  - PERSONALE COMANDATO COMPARTO R.A. PREMIANTE"/>
    <x v="0"/>
    <m/>
    <n v="33217"/>
    <n v="33217"/>
    <n v="33217"/>
    <m/>
  </r>
  <r>
    <s v="A4 _RU"/>
    <s v="A4 _RU"/>
    <s v="254031_PERSONALE COMANDATO COMPARTO R.A. ONERI SOCIALI"/>
    <s v="254031 - PERSONALE COMANDATO COMPARTO R.A. ONERI SOCIALI"/>
    <s v="  - PERSONALE COMANDATO COMPARTO R.A. ONERI SOCIALI"/>
    <x v="0"/>
    <m/>
    <n v="12053.86"/>
    <n v="12053.86"/>
    <n v="12053.86"/>
    <m/>
  </r>
  <r>
    <s v="A4 _RU"/>
    <s v="A4 _RU"/>
    <s v="370101_IRAP"/>
    <s v="370101 - IRAP"/>
    <s v="PERSONALE COMANDATO COMPARTO R.A. IRAP"/>
    <x v="0"/>
    <m/>
    <n v="4098.3124000000007"/>
    <n v="4098.3124000000007"/>
    <n v="4098.3124000000007"/>
    <m/>
  </r>
  <r>
    <s v="A4 _RU"/>
    <s v="A4 _RU"/>
    <s v="255001_Retribuzione personale. Progetto Marina Strategy"/>
    <s v="255001 - Retribuzione personale. Progetto Marina Strategy"/>
    <s v="PERSONALE DIP_TD E_IND"/>
    <x v="9"/>
    <m/>
    <n v="54497.04"/>
    <n v="54497.04"/>
    <n v="54497.04"/>
    <m/>
  </r>
  <r>
    <s v="A4 _RU"/>
    <s v="A4 _RU"/>
    <s v="255002_Missioni personale. Progetto Marine Strategy"/>
    <s v="255002 - Missioni personale. Progetto Marine Strategy"/>
    <s v="PERSONALE DIP_TD E_IND"/>
    <x v="9"/>
    <m/>
    <n v="480"/>
    <n v="480"/>
    <n v="480"/>
    <m/>
  </r>
  <r>
    <s v="A4 _RU"/>
    <s v="A4 _RU"/>
    <s v="255003_Oneri sociali Progetto Marine Strategy"/>
    <s v="255003 - Oneri sociali Progetto Marine Strategy"/>
    <s v="PERSONALE DIP_TD E_IND"/>
    <x v="9"/>
    <m/>
    <n v="14714.200800000001"/>
    <n v="14714.200800000001"/>
    <n v="14714.200800000001"/>
    <m/>
  </r>
  <r>
    <s v="A4 _RU"/>
    <s v="A4 _RU"/>
    <s v="370102_RAP Progetto Marine Strategy"/>
    <s v="370102 - IRAP Progetto Marine Strategy"/>
    <s v="PERSONALE DIP_TD E_IND"/>
    <x v="9"/>
    <m/>
    <n v="4632.2484000000004"/>
    <n v="4632.2484000000004"/>
    <n v="4632.2484000000004"/>
    <m/>
  </r>
  <r>
    <s v="A4 _RU"/>
    <s v="A4 _RU"/>
    <s v="255004_Retribuzione personale Progetto CEM"/>
    <s v="255004 - Retribuzione personale Progetto CEM"/>
    <s v="PERSONALE DIP_TD E_IND"/>
    <x v="10"/>
    <m/>
    <n v="50447.08"/>
    <n v="50447.08"/>
    <n v="50447.08"/>
    <m/>
  </r>
  <r>
    <s v="A4 _RU"/>
    <s v="A4 _RU"/>
    <s v="255006_Oneri sociali Progetto CEM"/>
    <s v="255006 - Oneri sociali Progetto CEM"/>
    <s v="PERSONALE DIP_TD E_IND"/>
    <x v="10"/>
    <m/>
    <n v="13620.711600000001"/>
    <n v="13620.711600000001"/>
    <n v="13620.711600000001"/>
    <m/>
  </r>
  <r>
    <s v="A4 _RU"/>
    <s v="A4 _RU"/>
    <s v="370102_IRAP progetto Marine strategy"/>
    <s v="370102 - IRAP Progetto Marine Strategy"/>
    <s v="IRAP Progetto CEM"/>
    <x v="10"/>
    <m/>
    <n v="4288.0018"/>
    <n v="4288.0018"/>
    <n v="4288.0018"/>
    <m/>
  </r>
  <r>
    <s v="A4 _RU"/>
    <s v="A4 _RU"/>
    <s v="255007_Retribuzione Personale progetto AERCA"/>
    <s v="255007 - Retribuzione Personale progetto AERCA"/>
    <s v="PERSONALE DIP_TD E_IND"/>
    <x v="6"/>
    <m/>
    <n v="95369.82"/>
    <n v="95369.82"/>
    <n v="95369.82"/>
    <m/>
  </r>
  <r>
    <s v="A4 _RU"/>
    <s v="A4 _RU"/>
    <s v="255009_Oneri sociali personale progetto AERCA"/>
    <s v="255009 - Oneri sociali personale progetto AERCA"/>
    <s v="PERSONALE DIP_TD E_IND"/>
    <x v="6"/>
    <m/>
    <n v="25749.851400000003"/>
    <n v="25749.851400000003"/>
    <n v="25749.851400000003"/>
    <m/>
  </r>
  <r>
    <s v="A4 _RU"/>
    <s v="A4 _RU"/>
    <s v="370102_IRAP progetto Marine strategy"/>
    <s v="370102 - IRAP Progetto Marine Strategy"/>
    <s v="IRAP personale progetto AERCA"/>
    <x v="6"/>
    <m/>
    <n v="8106.4347000000016"/>
    <n v="8106.4347000000016"/>
    <n v="8106.4347000000016"/>
    <m/>
  </r>
  <r>
    <s v="A4 _RU"/>
    <s v="A4 _RU"/>
    <s v="255010_RETRIBUZIONE PERSONALE MASTERPLAN PACE DEL MELA"/>
    <s v="255010 - RETRIBUZIONE PERSONALE MASTERPLAN PACE DEL MELA"/>
    <s v="PERSONALE DIP_TD E_IND"/>
    <x v="11"/>
    <m/>
    <n v="314529.54000000004"/>
    <n v="314529.54000000004"/>
    <n v="314529.54000000004"/>
    <m/>
  </r>
  <r>
    <s v="A4 _RU"/>
    <s v="A4 _RU"/>
    <s v="255011_MISSIONI PERSONALE MASTERPLAN PACE DEL MELA"/>
    <s v="255011 - MISSIONI PERSONALE MASTERPLAN PACE DEL MELA"/>
    <s v="PERSONALE DIP_TD E_IND"/>
    <x v="11"/>
    <m/>
    <n v="16723.2"/>
    <n v="16723.2"/>
    <n v="16723.2"/>
    <m/>
  </r>
  <r>
    <s v="A4 _RU"/>
    <s v="A4 _RU"/>
    <s v="255012_ONERI SOCIALI PERSONALE MASTERPLAN PACE DEL MELA"/>
    <s v="255012 - ONERI SOCIALI PERSONALE MASTERPLAN PACE DEL MELA"/>
    <s v="PERSONALE DIP_TD E_IND"/>
    <x v="11"/>
    <m/>
    <n v="84922.975800000015"/>
    <n v="84922.975800000015"/>
    <n v="84922.975800000015"/>
    <m/>
  </r>
  <r>
    <s v="A4 _RU"/>
    <s v="A4 _RU"/>
    <s v="370102_AP PERSONALE MASTERPLAN PACE DEL MELA"/>
    <s v="370102 - IRAP Progetto Marine Strategy"/>
    <s v="PERSONALE DIP_TD E_IND"/>
    <x v="11"/>
    <m/>
    <n v="26735.010900000005"/>
    <n v="26735.010900000005"/>
    <n v="26735.010900000005"/>
    <m/>
  </r>
  <r>
    <s v="A4 _RU"/>
    <s v="A4 _RU"/>
    <s v="255015_RETRIBUZIONE  ALTRI PROGETTI MINORI"/>
    <s v="255015 - RETRIBUZIONE E ONERI ALTRI PROGETTI MINORI"/>
    <s v="PERSONALE DIP_TD E_IND"/>
    <x v="12"/>
    <m/>
    <n v="81745.56"/>
    <n v="81745.56"/>
    <n v="81745.56"/>
    <m/>
  </r>
  <r>
    <s v="A4 _RU"/>
    <s v="A4 _RU"/>
    <s v="255015_ONERI ALTRI PROGETTI MINORI"/>
    <s v="255015 - RETRIBUZIONE E ONERI ALTRI PROGETTI MINORI"/>
    <s v="PERSONALE DIP_TD E_IND"/>
    <x v="12"/>
    <m/>
    <n v="22071.301200000002"/>
    <n v="22071.301200000002"/>
    <n v="22071.301200000002"/>
    <m/>
  </r>
  <r>
    <s v="A4 _RU"/>
    <s v="A4 _RU"/>
    <s v="370102_IRAP progetto Marine strategy"/>
    <s v="370102 - IRAP Progetto Marine Strategy"/>
    <s v="IRAP ALTRI PROGETTI MINORI"/>
    <x v="12"/>
    <m/>
    <n v="6948.3726000000006"/>
    <n v="6948.3726000000006"/>
    <n v="6948.3726000000006"/>
    <m/>
  </r>
  <r>
    <s v="A4 _RU"/>
    <s v="A4 _RU"/>
    <s v="255080_RETRIBUZIONE PERS. POA FSC 2014/20 L5"/>
    <s v="255080 - RETRIBUZIONE PERS. POA FSC 2014/20 L5"/>
    <s v="PERSONALE DIP_TD E_IND"/>
    <x v="13"/>
    <m/>
    <n v="2739427.6"/>
    <n v="2739427.6"/>
    <n v="2739427.6"/>
    <m/>
  </r>
  <r>
    <s v="A4 _RU"/>
    <s v="A4 _RU"/>
    <s v="255081_MISSIONI PERS. POA FSC 2014/20 L5"/>
    <s v="255081 - MISSIONI PERS. POA FSC 2014/20 L5"/>
    <s v="PERSONALE DIP_TD E_IND"/>
    <x v="13"/>
    <m/>
    <n v="1464.4599999999998"/>
    <n v="1464.4599999999998"/>
    <n v="1464.4599999999998"/>
    <m/>
  </r>
  <r>
    <s v="A4 _RU"/>
    <s v="A4 _RU"/>
    <s v="255083_NERI SOCIALI PERS. POA FSC 2014/20 L5"/>
    <s v="255083 - ONERI SOCIALI PERS. POA FSC 2014/20 L5"/>
    <s v="PERSONALE DIP_TD E_IND"/>
    <x v="13"/>
    <m/>
    <n v="739645.45200000005"/>
    <n v="739645.45200000005"/>
    <n v="739645.45200000005"/>
    <m/>
  </r>
  <r>
    <s v="A4 _RU"/>
    <s v="A4 _RU"/>
    <s v="370102_IRAP progetto Marine strategy"/>
    <s v="370102 - IRAP Progetto Marine Strategy"/>
    <s v="RAP PERS. POA FSC 2014/20 L5"/>
    <x v="13"/>
    <m/>
    <n v="232851.34600000002"/>
    <n v="232851.34600000002"/>
    <n v="232851.34600000002"/>
    <m/>
  </r>
  <r>
    <s v="T2 RICERCA &amp; INNOVAZIONE"/>
    <s v="T2 RICERCA &amp; INNOVAZIONE"/>
    <s v="190203_CONSULENZE TECNICHE DA PRIVATO"/>
    <s v="220193 - ALTRI SERVIZI NON SANITARI CONTRATTI LIBERO PROFESSIONALI"/>
    <s v="consulenza disseminazione dati"/>
    <x v="14"/>
    <s v="NO"/>
    <n v="11947.52"/>
    <n v="11947.52"/>
    <m/>
    <m/>
  </r>
  <r>
    <s v="T2 RICERCA &amp; INNOVAZIONE"/>
    <s v="T2 RICERCA &amp; INNOVAZIONE"/>
    <s v="190203_CONSULENZE TECNICHE DA PRIVATO"/>
    <s v="220193 - ALTRI SERVIZI NON SANITARI CONTRATTI LIBERO PROFESSIONALI"/>
    <s v="consulenza project management"/>
    <x v="14"/>
    <s v="NO"/>
    <n v="19422.400000000001"/>
    <n v="19422.400000000001"/>
    <m/>
    <m/>
  </r>
  <r>
    <s v="T2 RICERCA &amp; INNOVAZIONE"/>
    <s v="T2 RICERCA &amp; INNOVAZIONE"/>
    <s v="190203_CONSULENZE TECNICHE DA PRIVATO"/>
    <s v="220193 - ALTRI SERVIZI NON SANITARI CONTRATTI LIBERO PROFESSIONALI"/>
    <s v="consuelnza tecnica"/>
    <x v="14"/>
    <s v="NO"/>
    <n v="46768"/>
    <n v="40000"/>
    <m/>
    <m/>
  </r>
  <r>
    <s v="T2 RICERCA &amp; INNOVAZIONE"/>
    <s v="T2 RICERCA &amp; INNOVAZIONE"/>
    <s v="190205_CONSULENZE LEGALI DA PRIVATO"/>
    <s v="220193 - ALTRI SERVIZI NON SANITARI CONTRATTI LIBERO PROFESSIONALI"/>
    <s v="consulenza legale"/>
    <x v="14"/>
    <s v="NO"/>
    <n v="20199.3"/>
    <n v="20199.29"/>
    <m/>
    <m/>
  </r>
  <r>
    <s v="T2 RICERCA &amp; INNOVAZIONE"/>
    <s v="T2 RICERCA &amp; INNOVAZIONE"/>
    <s v="190201_CONSULENZE AMMINISTRATIVO GESTIONALI DA PRIVATO"/>
    <s v="220193 - ALTRI SERVIZI NON SANITARI CONTRATTI LIBERO PROFESSIONALI"/>
    <s v="consulenza financial management"/>
    <x v="14"/>
    <s v="NO"/>
    <n v="10800"/>
    <n v="10800"/>
    <m/>
    <m/>
  </r>
  <r>
    <s v="T2 RICERCA &amp; INNOVAZIONE"/>
    <s v="T2 RICERCA &amp; INNOVAZIONE"/>
    <s v="260312_SPESE PER VIAGGI"/>
    <s v="260312 - SPESE PER VIAGGI"/>
    <s v="missioni per attività progettuali"/>
    <x v="14"/>
    <s v="NO"/>
    <n v="3600"/>
    <n v="3600"/>
    <m/>
    <m/>
  </r>
  <r>
    <s v="T2 RICERCA &amp; INNOVAZIONE"/>
    <s v="T2 RICERCA &amp; INNOVAZIONE"/>
    <s v="260312_SPESE PER VIAGGI"/>
    <s v="260312 - SPESE PER VIAGGI"/>
    <s v="missioni per attività progettuali"/>
    <x v="14"/>
    <s v="SI"/>
    <n v="3500"/>
    <n v="3500"/>
    <m/>
    <m/>
  </r>
  <r>
    <s v="T2 RICERCA &amp; INNOVAZIONE"/>
    <s v="T2 RICERCA &amp; INNOVAZIONE"/>
    <s v="160225_ARTICOLI PROMOZIONALI E GADGET"/>
    <s v="160225 - ARTICOLI PROMOZIONALI E GADGET"/>
    <s v="materiale divulgativo"/>
    <x v="14"/>
    <s v="SI"/>
    <n v="2400"/>
    <n v="2400"/>
    <m/>
    <m/>
  </r>
  <r>
    <s v="T2 RICERCA &amp; INNOVAZIONE"/>
    <s v="T2 RICERCA &amp; INNOVAZIONE"/>
    <s v="220152_SERVIZI DI INFORMAZIONE E COMUNICAZIONE AMBIENTALE"/>
    <s v="220152 - SERVIZI DI INFORMAZIONE E COMUNICAZIONE AMBIENTALE"/>
    <s v="servizi informazione e comunicazione output progetti"/>
    <x v="14"/>
    <s v="SI"/>
    <n v="2000"/>
    <n v="2725.96"/>
    <m/>
    <m/>
  </r>
  <r>
    <s v="T2 RICERCA &amp; INNOVAZIONE"/>
    <s v="T2 RICERCA &amp; INNOVAZIONE"/>
    <s v="260306_SPESE PER CONFERENZE, CONGRESSI, MANIFESTAZIONI"/>
    <s v="260306 - SPESE PER CONFERENZE, CONGRESSI, MANIFESTAZIONI"/>
    <s v="comitati pilotaggio progetti"/>
    <x v="14"/>
    <s v="SI"/>
    <n v="1000"/>
    <n v="2500"/>
    <m/>
    <m/>
  </r>
  <r>
    <s v="T2 RICERCA &amp; INNOVAZIONE"/>
    <s v="T2 RICERCA &amp; INNOVAZIONE"/>
    <s v="380102_CONTRIBUTI AD ENTI PRIVATI"/>
    <s v="380102 - CONTRIBUTI AD ENTI PRIVATI"/>
    <s v="divulgazione output progetti"/>
    <x v="14"/>
    <s v="SI"/>
    <n v="1000"/>
    <n v="1000"/>
    <m/>
    <m/>
  </r>
  <r>
    <s v="T2 RICERCA &amp; INNOVAZIONE"/>
    <s v="T2 RICERCA &amp; INNOVAZIONE"/>
    <s v="190203_CONSULENZE TECNICHE DA PRIVATO"/>
    <s v="220193 - ALTRI SERVIZI NON SANITARI CONTRATTI LIBERO PROFESSIONALI"/>
    <s v="consulenza disseminazione dati"/>
    <x v="15"/>
    <s v="NO"/>
    <n v="9956.27"/>
    <n v="9956.27"/>
    <m/>
    <m/>
  </r>
  <r>
    <s v="T2 RICERCA &amp; INNOVAZIONE"/>
    <s v="T2 RICERCA &amp; INNOVAZIONE"/>
    <s v="190203_CONSULENZE TECNICHE DA PRIVATO"/>
    <s v="220193 - ALTRI SERVIZI NON SANITARI CONTRATTI LIBERO PROFESSIONALI"/>
    <s v="consulenza project management"/>
    <x v="15"/>
    <s v="NO"/>
    <n v="19422.400000000001"/>
    <n v="19422.400000000001"/>
    <m/>
    <m/>
  </r>
  <r>
    <s v="T2 RICERCA &amp; INNOVAZIONE"/>
    <s v="T2 RICERCA &amp; INNOVAZIONE"/>
    <s v="240106_CANONI DI NOLEGGIO HARDWARE E SOFTWARE"/>
    <s v="240106 - CANONI DI NOLEGGIO HARDWARE E SOFTWARE"/>
    <s v="noleggio HD e SW per attività progettuali"/>
    <x v="15"/>
    <s v="SI"/>
    <n v="20000"/>
    <n v="25000"/>
    <m/>
    <m/>
  </r>
  <r>
    <s v="T2 RICERCA &amp; INNOVAZIONE"/>
    <s v="T2 RICERCA &amp; INNOVAZIONE"/>
    <s v="230219_MANUTENZIONI SOFTWARE"/>
    <s v="230219 - MANUTENZIONI SOFTWARE"/>
    <s v="manutenzione software"/>
    <x v="15"/>
    <s v="SI"/>
    <n v="1000"/>
    <n v="2500"/>
    <m/>
    <m/>
  </r>
  <r>
    <s v="T2 RICERCA &amp; INNOVAZIONE"/>
    <s v="T2 RICERCA &amp; INNOVAZIONE"/>
    <s v="190203_CONSULENZE TECNICHE DA PRIVATO"/>
    <s v="220193 - ALTRI SERVIZI NON SANITARI CONTRATTI LIBERO PROFESSIONALI"/>
    <s v="consulenza tecninca"/>
    <x v="15"/>
    <s v="SI"/>
    <n v="22346.5"/>
    <n v="10000"/>
    <m/>
    <m/>
  </r>
  <r>
    <s v="T2 RICERCA &amp; INNOVAZIONE"/>
    <s v="T2 RICERCA &amp; INNOVAZIONE"/>
    <s v="190205_CONSULENZE LEGALI DA PRIVATO"/>
    <s v="220193 - ALTRI SERVIZI NON SANITARI CONTRATTI LIBERO PROFESSIONALI"/>
    <s v="consulenza legale"/>
    <x v="15"/>
    <s v="NO"/>
    <n v="20199.3"/>
    <n v="20199.29"/>
    <m/>
    <m/>
  </r>
  <r>
    <s v="T2 RICERCA &amp; INNOVAZIONE"/>
    <s v="T2 RICERCA &amp; INNOVAZIONE"/>
    <s v="190201_CONSULENZE AMMINISTRATIVO GESTIONALI DA PRIVATO"/>
    <s v="220193 - ALTRI SERVIZI NON SANITARI CONTRATTI LIBERO PROFESSIONALI"/>
    <s v="consulenza financial management"/>
    <x v="15"/>
    <s v="NO"/>
    <n v="10800"/>
    <n v="10800"/>
    <m/>
    <m/>
  </r>
  <r>
    <s v="T2 RICERCA &amp; INNOVAZIONE"/>
    <s v="T2 RICERCA &amp; INNOVAZIONE"/>
    <s v="260312_SPESE PER VIAGGI"/>
    <s v="260312 - SPESE PER VIAGGI"/>
    <s v="missioni per attività progettuali"/>
    <x v="15"/>
    <s v="NO"/>
    <n v="3600"/>
    <n v="3600"/>
    <m/>
    <m/>
  </r>
  <r>
    <s v="T2 RICERCA &amp; INNOVAZIONE"/>
    <s v="T2 RICERCA &amp; INNOVAZIONE"/>
    <s v="260312_SPESE PER VIAGGI"/>
    <s v="260312 - SPESE PER VIAGGI"/>
    <s v="missioni per attività progettuali"/>
    <x v="15"/>
    <s v="SI"/>
    <n v="2396.7600000000002"/>
    <n v="2000"/>
    <m/>
    <m/>
  </r>
  <r>
    <s v="T2 RICERCA &amp; INNOVAZIONE"/>
    <s v="T2 RICERCA &amp; INNOVAZIONE"/>
    <s v="160225_ARTICOLI PROMOZIONALI E GADGET"/>
    <s v="160225 - ARTICOLI PROMOZIONALI E GADGET"/>
    <s v="materiale divulgativo"/>
    <x v="15"/>
    <s v="SI"/>
    <n v="3000"/>
    <n v="2500"/>
    <m/>
    <m/>
  </r>
  <r>
    <s v="T2 RICERCA &amp; INNOVAZIONE"/>
    <s v="T2 RICERCA &amp; INNOVAZIONE"/>
    <s v="220152_SERVIZI DI INFORMAZIONE E COMUNICAZIONE AMBIENTALE"/>
    <s v="220152 - SERVIZI DI INFORMAZIONE E COMUNICAZIONE AMBIENTALE"/>
    <s v="servizi informazione e comunicazione output progetti"/>
    <x v="15"/>
    <s v="SI"/>
    <n v="1000"/>
    <n v="1000"/>
    <m/>
    <m/>
  </r>
  <r>
    <s v="T2 RICERCA &amp; INNOVAZIONE"/>
    <s v="T2 RICERCA &amp; INNOVAZIONE"/>
    <s v="260306_SPESE PER CONFERENZE, CONGRESSI, MANIFESTAZIONI"/>
    <s v="260306 - SPESE PER CONFERENZE, CONGRESSI, MANIFESTAZIONI"/>
    <s v="comitati pilotaggio progetti"/>
    <x v="15"/>
    <s v="SI"/>
    <n v="1000"/>
    <n v="1000"/>
    <m/>
    <m/>
  </r>
  <r>
    <s v="T2 RICERCA &amp; INNOVAZIONE"/>
    <s v="T2 RICERCA &amp; INNOVAZIONE"/>
    <s v="380102_CONTRIBUTI AD ENTI PRIVATI"/>
    <s v="380102 - CONTRIBUTI AD ENTI PRIVATI"/>
    <s v="divulgazione output progetti"/>
    <x v="15"/>
    <s v="SI"/>
    <n v="1000"/>
    <n v="1000"/>
    <m/>
    <m/>
  </r>
  <r>
    <s v="T2 RICERCA &amp; INNOVAZIONE"/>
    <s v="T2 RICERCA &amp; INNOVAZIONE"/>
    <s v="190203_CONSULENZE TECNICHE DA PRIVATO"/>
    <s v="220193 - ALTRI SERVIZI NON SANITARI CONTRATTI LIBERO PROFESSIONALI"/>
    <s v="consulenza disseminazione dati"/>
    <x v="16"/>
    <s v="NO"/>
    <n v="5973.76"/>
    <n v="5973.76"/>
    <m/>
    <m/>
  </r>
  <r>
    <s v="T2 RICERCA &amp; INNOVAZIONE"/>
    <s v="T2 RICERCA &amp; INNOVAZIONE"/>
    <s v="190203_CONSULENZE TECNICHE DA PRIVATO"/>
    <s v="220193 - ALTRI SERVIZI NON SANITARI CONTRATTI LIBERO PROFESSIONALI"/>
    <s v="consulenza project management"/>
    <x v="16"/>
    <s v="NO"/>
    <n v="9711.2000000000007"/>
    <n v="9711.2000000000007"/>
    <m/>
    <m/>
  </r>
  <r>
    <s v="T2 RICERCA &amp; INNOVAZIONE"/>
    <s v="T2 RICERCA &amp; INNOVAZIONE"/>
    <s v="230219_MANUTENZIONI SOFTWARE"/>
    <s v="230219 - MANUTENZIONI SOFTWARE"/>
    <s v="manutenzione software"/>
    <x v="16"/>
    <s v="SI"/>
    <n v="1220.8"/>
    <n v="1000"/>
    <m/>
    <m/>
  </r>
  <r>
    <s v="T2 RICERCA &amp; INNOVAZIONE"/>
    <s v="T2 RICERCA &amp; INNOVAZIONE"/>
    <s v="260312_SPESE PER VIAGGI"/>
    <s v="260312 - SPESE PER VIAGGI"/>
    <s v="missioni per attività progettuali"/>
    <x v="16"/>
    <s v="NO"/>
    <n v="1800"/>
    <n v="1800"/>
    <m/>
    <m/>
  </r>
  <r>
    <s v="T2 RICERCA &amp; INNOVAZIONE"/>
    <s v="T2 RICERCA &amp; INNOVAZIONE"/>
    <s v="260312_SPESE PER VIAGGI"/>
    <s v="260312 - SPESE PER VIAGGI"/>
    <s v="missioni per attività progettuali"/>
    <x v="16"/>
    <s v="SI"/>
    <n v="700"/>
    <n v="700"/>
    <m/>
    <m/>
  </r>
  <r>
    <s v="T2 RICERCA &amp; INNOVAZIONE"/>
    <s v="T2 RICERCA &amp; INNOVAZIONE"/>
    <s v="190205_CONSULENZE LEGALI DA PRIVATO"/>
    <s v="220193 - ALTRI SERVIZI NON SANITARI CONTRATTI LIBERO PROFESSIONALI"/>
    <s v="consulenza legale"/>
    <x v="16"/>
    <s v="NO"/>
    <n v="10099.6"/>
    <n v="10099.6"/>
    <m/>
    <m/>
  </r>
  <r>
    <s v="T2 RICERCA &amp; INNOVAZIONE"/>
    <s v="T2 RICERCA &amp; INNOVAZIONE"/>
    <s v="190201_CONSULENZE AMMINISTRATIVO GESTIONALI DA PRIVATO"/>
    <s v="220193 - ALTRI SERVIZI NON SANITARI CONTRATTI LIBERO PROFESSIONALI"/>
    <s v="consulenza financial management"/>
    <x v="16"/>
    <s v="NO"/>
    <n v="5400"/>
    <n v="5400"/>
    <m/>
    <m/>
  </r>
  <r>
    <s v="T2 RICERCA &amp; INNOVAZIONE"/>
    <s v="T2 RICERCA &amp; INNOVAZIONE"/>
    <s v="190201_CONSULENZE AMMINISTRATIVO GESTIONALI DA PRIVATO"/>
    <s v="220193 - ALTRI SERVIZI NON SANITARI CONTRATTI LIBERO PROFESSIONALI"/>
    <s v="consulenza europrogettazione"/>
    <x v="16"/>
    <s v="SI"/>
    <n v="25000"/>
    <n v="25000"/>
    <m/>
    <m/>
  </r>
  <r>
    <s v="T2 RICERCA &amp; INNOVAZIONE"/>
    <s v="T2 RICERCA &amp; INNOVAZIONE"/>
    <s v="160225_ARTICOLI PROMOZIONALI E GADGET"/>
    <s v="160225 - ARTICOLI PROMOZIONALI E GADGET"/>
    <s v="materiale divulgativo"/>
    <x v="16"/>
    <s v="SI"/>
    <n v="6000"/>
    <n v="5500"/>
    <m/>
    <m/>
  </r>
  <r>
    <s v="T2 RICERCA &amp; INNOVAZIONE"/>
    <s v="T2 RICERCA &amp; INNOVAZIONE"/>
    <s v="220152_SERVIZI DI INFORMAZIONE E COMUNICAZIONE AMBIENTALE"/>
    <s v="220152 - SERVIZI DI INFORMAZIONE E COMUNICAZIONE AMBIENTALE"/>
    <s v="servizi informazione e comunicazione output progetti"/>
    <x v="16"/>
    <s v="SI"/>
    <n v="6000"/>
    <n v="5500"/>
    <m/>
    <m/>
  </r>
  <r>
    <s v="T2 RICERCA &amp; INNOVAZIONE"/>
    <s v="T2 RICERCA &amp; INNOVAZIONE"/>
    <s v="260306_SPESE PER CONFERENZE, CONGRESSI, MANIFESTAZIONI"/>
    <s v="260306 - SPESE PER CONFERENZE, CONGRESSI, MANIFESTAZIONI"/>
    <s v="comitati pilotaggio progetti"/>
    <x v="16"/>
    <s v="SI"/>
    <n v="4500"/>
    <n v="3028"/>
    <m/>
    <m/>
  </r>
  <r>
    <s v="T2 RICERCA &amp; INNOVAZIONE"/>
    <s v="T2 RICERCA &amp; INNOVAZIONE"/>
    <s v="380102_CONTRIBUTI AD ENTI PRIVATI"/>
    <s v="380102 - CONTRIBUTI AD ENTI PRIVATI"/>
    <s v="divulgazione output progetti"/>
    <x v="16"/>
    <s v="SI"/>
    <n v="1000"/>
    <n v="1000"/>
    <m/>
    <m/>
  </r>
  <r>
    <s v="T2 RICERCA &amp; INNOVAZIONE"/>
    <s v="T2 RICERCA &amp; INNOVAZIONE"/>
    <s v="190203_CONSULENZE TECNICHE DA PRIVATO"/>
    <s v="220193 - ALTRI SERVIZI NON SANITARI CONTRATTI LIBERO PROFESSIONALI"/>
    <s v="consulenza cyber security"/>
    <x v="17"/>
    <s v="SI"/>
    <n v="45000"/>
    <s v="-"/>
    <m/>
    <n v="105000"/>
  </r>
  <r>
    <s v="T2 RICERCA &amp; INNOVAZIONE"/>
    <s v="T2 RICERCA &amp; INNOVAZIONE"/>
    <s v="160225_ARTICOLI PROMOZIONALI E GADGET"/>
    <s v="160225 - ARTICOLI PROMOZIONALI E GADGET"/>
    <s v="materiale divulgativo"/>
    <x v="17"/>
    <s v="SI"/>
    <n v="10000"/>
    <s v="-"/>
    <m/>
    <m/>
  </r>
  <r>
    <s v="T2 RICERCA &amp; INNOVAZIONE"/>
    <s v="T2 RICERCA &amp; INNOVAZIONE"/>
    <s v="210101_SERVIZI DI FORMAZIONE AL PERSONALE"/>
    <s v="210101 - SERVIZI DI FORMAZIONE AL PERSONALE"/>
    <s v="formazione "/>
    <x v="17"/>
    <s v="SI"/>
    <n v="3000"/>
    <s v="-"/>
    <m/>
    <m/>
  </r>
  <r>
    <s v="T2 RICERCA &amp; INNOVAZIONE"/>
    <s v="T2 RICERCA &amp; INNOVAZIONE"/>
    <s v="220152_SERVIZI DI INFORMAZIONE E COMUNICAZIONE AMBIENTALE"/>
    <s v="220152 - SERVIZI DI INFORMAZIONE E COMUNICAZIONE AMBIENTALE"/>
    <s v="servizi informazione e comunicazione output progetti"/>
    <x v="17"/>
    <s v="SI"/>
    <n v="4000"/>
    <s v="-"/>
    <m/>
    <m/>
  </r>
  <r>
    <s v="T2 RICERCA &amp; INNOVAZIONE"/>
    <s v="T2 RICERCA &amp; INNOVAZIONE"/>
    <s v="240106_CANONI DI NOLEGGIO HARDWARE E SOFTWARE"/>
    <s v="240106 - CANONI DI NOLEGGIO HARDWARE E SOFTWARE"/>
    <s v="noleggio HD e SW per attività progettuali"/>
    <x v="17"/>
    <s v="SI"/>
    <n v="18000"/>
    <s v="-"/>
    <m/>
    <m/>
  </r>
  <r>
    <s v="T2 RICERCA &amp; INNOVAZIONE"/>
    <s v="T2 RICERCA &amp; INNOVAZIONE"/>
    <s v="260306_SPESE PER CONFERENZE, CONGRESSI, MANIFESTAZIONI"/>
    <s v="260306 - SPESE PER CONFERENZE, CONGRESSI, MANIFESTAZIONI"/>
    <s v="comitati pilotaggio progetti"/>
    <x v="17"/>
    <s v="SI"/>
    <n v="9000"/>
    <s v="-"/>
    <m/>
    <m/>
  </r>
  <r>
    <s v="T2 RICERCA &amp; INNOVAZIONE"/>
    <s v="T2 RICERCA &amp; INNOVAZIONE"/>
    <s v="260312_SPESE PER VIAGGI"/>
    <s v="260312 - SPESE PER VIAGGI"/>
    <s v="missioni per attività progettuali"/>
    <x v="17"/>
    <s v="SI"/>
    <n v="6000"/>
    <s v="-"/>
    <m/>
    <m/>
  </r>
  <r>
    <s v="T2 RICERCA &amp; INNOVAZIONE"/>
    <s v="T2 RICERCA &amp; INNOVAZIONE"/>
    <s v="230219_MANUTENZIONI SOFTWARE"/>
    <s v="230219 - MANUTENZIONI SOFTWARE"/>
    <s v="manutenzione software"/>
    <x v="17"/>
    <s v="SI"/>
    <n v="5000"/>
    <s v="-"/>
    <m/>
    <m/>
  </r>
  <r>
    <s v="T2 RICERCA &amp; INNOVAZIONE"/>
    <s v="T2 RICERCA &amp; INNOVAZIONE"/>
    <s v="380102_CONTRIBUTI AD ENTI PRIVATI"/>
    <s v="380102 - CONTRIBUTI AD ENTI PRIVATI"/>
    <s v="divulgazione output progetti"/>
    <x v="17"/>
    <s v="SI"/>
    <n v="5000"/>
    <s v="-"/>
    <m/>
    <m/>
  </r>
  <r>
    <s v="T2 RICERCA &amp; INNOVAZIONE"/>
    <s v="T2 RICERCA &amp; INNOVAZIONE"/>
    <s v="220152_SERVIZI DI INFORMAZIONE E COMUNICAZIONE AMBIENTALE"/>
    <s v="220152 - SERVIZI DI INFORMAZIONE E COMUNICAZIONE AMBIENTALE"/>
    <s v="Campagne di Informazione e Promozione Accessibilità Dati Ambientali per cittadini e stakeolder"/>
    <x v="0"/>
    <s v="SI"/>
    <n v="80000"/>
    <n v="80000"/>
    <n v="80000"/>
    <m/>
  </r>
  <r>
    <s v="T2 RICERCA &amp; INNOVAZIONE"/>
    <s v="T2 RICERCA &amp; INNOVAZIONE"/>
    <s v="160299_ALTRI PRODOTTI NON SANITARI"/>
    <s v="160299 - ALTRI PRODOTTI NON SANITARI"/>
    <s v="Sistemi, dispositivi e terminali per l'attrezzaggio dello Spazio Interattivo Multimedia"/>
    <x v="18"/>
    <s v="SI"/>
    <m/>
    <m/>
    <m/>
    <m/>
  </r>
  <r>
    <s v="T2 RICERCA &amp; INNOVAZIONE"/>
    <s v="T2 RICERCA &amp; INNOVAZIONE"/>
    <s v="230101_MANUTENZIONI EDILI FABBRICATI DI PROPRIETA'"/>
    <s v="230101 - MANUTENZIONI EDILI FABBRICATI DI PROPRIETA'"/>
    <s v="Lavori riqualificazione locali Spazio Interattivo Multimediali"/>
    <x v="18"/>
    <s v="SI"/>
    <m/>
    <m/>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3A62A49-9BFA-4540-B6A4-F78346C9C210}" name="Tabella pivot1" cacheId="0" applyNumberFormats="0" applyBorderFormats="0" applyFontFormats="0" applyPatternFormats="0" applyAlignmentFormats="0" applyWidthHeightFormats="1" dataCaption="Valori" updatedVersion="6" minRefreshableVersion="3" useAutoFormatting="1" itemPrintTitles="1" createdVersion="6" indent="0" compact="0" compactData="0" gridDropZones="1" multipleFieldFilters="0">
  <location ref="A3:B4" firstHeaderRow="1" firstDataRow="1" firstDataCol="1" rowPageCount="1" colPageCount="1"/>
  <pivotFields count="11">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20">
        <item h="1" x="17"/>
        <item h="1" x="2"/>
        <item h="1" x="14"/>
        <item h="1" x="16"/>
        <item h="1" x="11"/>
        <item h="1" x="5"/>
        <item h="1" x="4"/>
        <item h="1" x="8"/>
        <item h="1" x="1"/>
        <item h="1" x="6"/>
        <item h="1" x="10"/>
        <item h="1" x="13"/>
        <item h="1" x="15"/>
        <item x="0"/>
        <item h="1" x="9"/>
        <item h="1" x="7"/>
        <item h="1" x="18"/>
        <item h="1" x="12"/>
        <item h="1" x="3"/>
        <item t="default"/>
      </items>
    </pivotField>
    <pivotField compact="0" outline="0" showAll="0"/>
    <pivotField dataField="1" compact="0" outline="0" showAll="0"/>
    <pivotField compact="0" outline="0" showAll="0"/>
    <pivotField compact="0" outline="0" showAll="0"/>
    <pivotField compact="0" outline="0" showAll="0"/>
  </pivotFields>
  <rowItems count="1">
    <i/>
  </rowItems>
  <colItems count="1">
    <i/>
  </colItems>
  <pageFields count="1">
    <pageField fld="5" hier="-1"/>
  </pageFields>
  <dataFields count="1">
    <dataField name="Somma di IMPORTO 2025" fld="7"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982C0-7E93-417A-A0FC-F0081457F95D}">
  <sheetPr>
    <tabColor rgb="FFE4C9FF"/>
    <pageSetUpPr fitToPage="1"/>
  </sheetPr>
  <dimension ref="A1:F149"/>
  <sheetViews>
    <sheetView showGridLines="0" tabSelected="1" topLeftCell="A133" zoomScaleNormal="100" workbookViewId="0">
      <selection activeCell="I10" sqref="I10"/>
    </sheetView>
  </sheetViews>
  <sheetFormatPr defaultColWidth="9.140625" defaultRowHeight="15.75" outlineLevelRow="1"/>
  <cols>
    <col min="1" max="1" width="46.28515625" style="189" customWidth="1"/>
    <col min="2" max="2" width="15.42578125" style="190" bestFit="1" customWidth="1"/>
    <col min="3" max="3" width="17.28515625" style="190" customWidth="1"/>
    <col min="4" max="4" width="15.42578125" style="190" bestFit="1" customWidth="1"/>
    <col min="5" max="5" width="15.28515625" style="189" bestFit="1" customWidth="1"/>
    <col min="6" max="6" width="20.140625" style="189" bestFit="1" customWidth="1"/>
    <col min="7" max="16384" width="9.140625" style="189"/>
  </cols>
  <sheetData>
    <row r="1" spans="1:5" ht="5.25" customHeight="1" thickBot="1"/>
    <row r="2" spans="1:5" ht="5.25" customHeight="1">
      <c r="A2" s="191"/>
      <c r="B2" s="192"/>
      <c r="C2" s="192"/>
      <c r="D2" s="193"/>
    </row>
    <row r="3" spans="1:5">
      <c r="A3" s="194"/>
      <c r="B3" s="195"/>
      <c r="C3" s="195"/>
      <c r="D3" s="196"/>
    </row>
    <row r="4" spans="1:5" ht="4.5" customHeight="1">
      <c r="A4" s="194"/>
      <c r="B4" s="195"/>
      <c r="C4" s="195"/>
      <c r="D4" s="196"/>
    </row>
    <row r="5" spans="1:5">
      <c r="A5" s="194"/>
      <c r="B5" s="195"/>
      <c r="C5" s="195"/>
      <c r="D5" s="196"/>
    </row>
    <row r="6" spans="1:5" ht="9" customHeight="1">
      <c r="A6" s="194"/>
      <c r="B6" s="195"/>
      <c r="C6" s="195"/>
      <c r="D6" s="196"/>
    </row>
    <row r="7" spans="1:5" ht="16.5" thickBot="1">
      <c r="A7" s="197"/>
      <c r="B7" s="198"/>
      <c r="C7" s="198"/>
      <c r="D7" s="199"/>
    </row>
    <row r="8" spans="1:5" ht="5.25" customHeight="1" thickBot="1"/>
    <row r="9" spans="1:5" ht="27.6" customHeight="1" thickBot="1">
      <c r="A9" s="200" t="s">
        <v>823</v>
      </c>
      <c r="B9" s="201">
        <v>2025</v>
      </c>
      <c r="C9" s="201">
        <v>2026</v>
      </c>
      <c r="D9" s="201">
        <v>2027</v>
      </c>
    </row>
    <row r="10" spans="1:5" ht="40.5" customHeight="1" thickBot="1">
      <c r="A10" s="202" t="s">
        <v>824</v>
      </c>
      <c r="B10" s="203">
        <v>0</v>
      </c>
      <c r="C10" s="203">
        <v>0</v>
      </c>
      <c r="D10" s="203">
        <v>0</v>
      </c>
    </row>
    <row r="11" spans="1:5" ht="16.5" thickBot="1">
      <c r="A11" s="204" t="s">
        <v>825</v>
      </c>
      <c r="B11" s="203"/>
      <c r="C11" s="203"/>
      <c r="D11" s="203"/>
    </row>
    <row r="12" spans="1:5">
      <c r="A12" s="174" t="s">
        <v>826</v>
      </c>
      <c r="B12" s="175"/>
      <c r="C12" s="175"/>
      <c r="D12" s="176"/>
    </row>
    <row r="13" spans="1:5">
      <c r="A13" s="205" t="s">
        <v>827</v>
      </c>
      <c r="B13" s="181">
        <v>0</v>
      </c>
      <c r="C13" s="181">
        <v>0</v>
      </c>
      <c r="D13" s="181"/>
    </row>
    <row r="14" spans="1:5">
      <c r="A14" s="205" t="s">
        <v>828</v>
      </c>
      <c r="B14" s="181">
        <v>0</v>
      </c>
      <c r="C14" s="181">
        <v>0</v>
      </c>
      <c r="D14" s="181"/>
    </row>
    <row r="15" spans="1:5" ht="26.25">
      <c r="A15" s="206" t="s">
        <v>829</v>
      </c>
      <c r="B15" s="181">
        <v>0</v>
      </c>
      <c r="C15" s="181">
        <v>0</v>
      </c>
      <c r="D15" s="181"/>
    </row>
    <row r="16" spans="1:5">
      <c r="A16" s="205" t="s">
        <v>830</v>
      </c>
      <c r="B16" s="181">
        <v>3363700.29</v>
      </c>
      <c r="C16" s="181">
        <v>3359975.1100000003</v>
      </c>
      <c r="D16" s="181">
        <v>3460774.3633000003</v>
      </c>
      <c r="E16" s="207"/>
    </row>
    <row r="17" spans="1:5">
      <c r="A17" s="205" t="s">
        <v>831</v>
      </c>
      <c r="B17" s="181">
        <v>0</v>
      </c>
      <c r="C17" s="181">
        <v>0</v>
      </c>
      <c r="D17" s="181">
        <v>0</v>
      </c>
    </row>
    <row r="18" spans="1:5">
      <c r="A18" s="205" t="s">
        <v>833</v>
      </c>
      <c r="B18" s="181">
        <v>1020</v>
      </c>
      <c r="C18" s="181">
        <v>1020</v>
      </c>
      <c r="D18" s="181">
        <v>0</v>
      </c>
    </row>
    <row r="19" spans="1:5" ht="16.5" thickBot="1">
      <c r="A19" s="205" t="s">
        <v>834</v>
      </c>
      <c r="B19" s="181">
        <v>1396554.3199999998</v>
      </c>
      <c r="C19" s="181">
        <v>1645533.1999999997</v>
      </c>
      <c r="D19" s="181">
        <v>1694899.1959999998</v>
      </c>
    </row>
    <row r="20" spans="1:5" ht="17.25" thickTop="1" thickBot="1">
      <c r="A20" s="208" t="s">
        <v>835</v>
      </c>
      <c r="B20" s="208">
        <v>4761274.6099999994</v>
      </c>
      <c r="C20" s="208">
        <v>5006528.3100000005</v>
      </c>
      <c r="D20" s="209">
        <v>5155673.5592999998</v>
      </c>
    </row>
    <row r="21" spans="1:5" ht="16.5" thickTop="1">
      <c r="A21" s="177" t="s">
        <v>836</v>
      </c>
      <c r="B21" s="178"/>
      <c r="C21" s="178"/>
      <c r="D21" s="179"/>
    </row>
    <row r="22" spans="1:5">
      <c r="A22" s="205" t="s">
        <v>837</v>
      </c>
      <c r="B22" s="181">
        <v>10397468.779999999</v>
      </c>
      <c r="C22" s="181">
        <v>10308479.779999999</v>
      </c>
      <c r="D22" s="181">
        <v>10617734.1734</v>
      </c>
    </row>
    <row r="23" spans="1:5">
      <c r="A23" s="205" t="s">
        <v>838</v>
      </c>
      <c r="B23" s="181">
        <v>1065141.0800000003</v>
      </c>
      <c r="C23" s="181">
        <v>1250000.0000000005</v>
      </c>
      <c r="D23" s="181">
        <v>1287500.0000000005</v>
      </c>
    </row>
    <row r="24" spans="1:5">
      <c r="A24" s="205" t="s">
        <v>839</v>
      </c>
      <c r="B24" s="181">
        <v>5287890.8600000013</v>
      </c>
      <c r="C24" s="181">
        <v>6201289.6800000006</v>
      </c>
      <c r="D24" s="181">
        <v>6387328.3704000004</v>
      </c>
    </row>
    <row r="25" spans="1:5">
      <c r="A25" s="205" t="s">
        <v>840</v>
      </c>
      <c r="B25" s="181">
        <v>209229.59000000037</v>
      </c>
      <c r="C25" s="181">
        <v>205276.41000000038</v>
      </c>
      <c r="D25" s="181">
        <v>211434.70230000038</v>
      </c>
    </row>
    <row r="26" spans="1:5">
      <c r="A26" s="205" t="s">
        <v>841</v>
      </c>
      <c r="B26" s="181">
        <v>802651.85000000009</v>
      </c>
      <c r="C26" s="181">
        <v>729338.53000000014</v>
      </c>
      <c r="D26" s="181">
        <v>751218.68590000016</v>
      </c>
    </row>
    <row r="27" spans="1:5">
      <c r="A27" s="205" t="s">
        <v>842</v>
      </c>
      <c r="B27" s="181">
        <v>9864915.299999997</v>
      </c>
      <c r="C27" s="181">
        <v>12480710.609999999</v>
      </c>
      <c r="D27" s="181">
        <v>12855131.928299999</v>
      </c>
    </row>
    <row r="28" spans="1:5" ht="16.5" thickBot="1">
      <c r="A28" s="205" t="s">
        <v>843</v>
      </c>
      <c r="B28" s="181">
        <v>0</v>
      </c>
      <c r="C28" s="181">
        <v>0</v>
      </c>
      <c r="D28" s="181">
        <v>0</v>
      </c>
    </row>
    <row r="29" spans="1:5" ht="17.25" thickTop="1" thickBot="1">
      <c r="A29" s="208" t="s">
        <v>844</v>
      </c>
      <c r="B29" s="208">
        <v>27627297.460000001</v>
      </c>
      <c r="C29" s="208">
        <v>31175095.010000002</v>
      </c>
      <c r="D29" s="209">
        <v>32110347.860299997</v>
      </c>
      <c r="E29" s="210"/>
    </row>
    <row r="30" spans="1:5" ht="27" thickTop="1">
      <c r="A30" s="180" t="s">
        <v>845</v>
      </c>
      <c r="B30" s="175"/>
      <c r="C30" s="175"/>
      <c r="D30" s="181"/>
    </row>
    <row r="31" spans="1:5">
      <c r="A31" s="205" t="s">
        <v>846</v>
      </c>
      <c r="B31" s="181"/>
      <c r="C31" s="181"/>
      <c r="D31" s="181"/>
    </row>
    <row r="32" spans="1:5" ht="12.75" customHeight="1">
      <c r="A32" s="174" t="s">
        <v>847</v>
      </c>
      <c r="B32" s="181">
        <v>0</v>
      </c>
      <c r="C32" s="181">
        <v>0</v>
      </c>
      <c r="D32" s="181"/>
    </row>
    <row r="33" spans="1:4" ht="12.75" customHeight="1">
      <c r="A33" s="174" t="s">
        <v>848</v>
      </c>
      <c r="B33" s="181">
        <v>0</v>
      </c>
      <c r="C33" s="181">
        <v>0</v>
      </c>
      <c r="D33" s="181"/>
    </row>
    <row r="34" spans="1:4" ht="11.25" customHeight="1">
      <c r="A34" s="174" t="s">
        <v>849</v>
      </c>
      <c r="B34" s="181">
        <v>0</v>
      </c>
      <c r="C34" s="181">
        <v>0</v>
      </c>
      <c r="D34" s="181"/>
    </row>
    <row r="35" spans="1:4" ht="12.75" customHeight="1">
      <c r="A35" s="174" t="s">
        <v>850</v>
      </c>
      <c r="B35" s="181">
        <v>0</v>
      </c>
      <c r="C35" s="181">
        <v>0</v>
      </c>
      <c r="D35" s="181"/>
    </row>
    <row r="36" spans="1:4" ht="10.5" customHeight="1">
      <c r="A36" s="174" t="s">
        <v>851</v>
      </c>
      <c r="B36" s="181">
        <v>0</v>
      </c>
      <c r="C36" s="181">
        <v>0</v>
      </c>
      <c r="D36" s="181"/>
    </row>
    <row r="37" spans="1:4">
      <c r="A37" s="205" t="s">
        <v>852</v>
      </c>
      <c r="B37" s="181"/>
      <c r="C37" s="181"/>
      <c r="D37" s="181"/>
    </row>
    <row r="38" spans="1:4" ht="12.75" customHeight="1">
      <c r="A38" s="174" t="s">
        <v>853</v>
      </c>
      <c r="B38" s="181">
        <v>0</v>
      </c>
      <c r="C38" s="181">
        <v>0</v>
      </c>
      <c r="D38" s="181"/>
    </row>
    <row r="39" spans="1:4" ht="12" customHeight="1">
      <c r="A39" s="174" t="s">
        <v>854</v>
      </c>
      <c r="B39" s="181">
        <v>0</v>
      </c>
      <c r="C39" s="181">
        <v>0</v>
      </c>
      <c r="D39" s="181"/>
    </row>
    <row r="40" spans="1:4" ht="12.75" customHeight="1">
      <c r="A40" s="174" t="s">
        <v>855</v>
      </c>
      <c r="B40" s="181">
        <v>0</v>
      </c>
      <c r="C40" s="181">
        <v>0</v>
      </c>
      <c r="D40" s="181"/>
    </row>
    <row r="41" spans="1:4" ht="12" customHeight="1">
      <c r="A41" s="174" t="s">
        <v>850</v>
      </c>
      <c r="B41" s="181">
        <v>0</v>
      </c>
      <c r="C41" s="181">
        <v>0</v>
      </c>
      <c r="D41" s="181"/>
    </row>
    <row r="42" spans="1:4" ht="13.5" customHeight="1">
      <c r="A42" s="174" t="s">
        <v>856</v>
      </c>
      <c r="B42" s="181">
        <v>0</v>
      </c>
      <c r="C42" s="181">
        <v>0</v>
      </c>
      <c r="D42" s="181"/>
    </row>
    <row r="43" spans="1:4">
      <c r="A43" s="205" t="s">
        <v>857</v>
      </c>
      <c r="B43" s="175"/>
      <c r="C43" s="175"/>
      <c r="D43" s="181"/>
    </row>
    <row r="44" spans="1:4">
      <c r="A44" s="205" t="s">
        <v>858</v>
      </c>
      <c r="B44" s="175"/>
      <c r="C44" s="175"/>
      <c r="D44" s="211"/>
    </row>
    <row r="45" spans="1:4" ht="16.5" thickBot="1">
      <c r="A45" s="182" t="s">
        <v>859</v>
      </c>
      <c r="B45" s="183"/>
      <c r="C45" s="183"/>
      <c r="D45" s="183"/>
    </row>
    <row r="46" spans="1:4" ht="17.25" thickTop="1" thickBot="1">
      <c r="A46" s="208" t="s">
        <v>860</v>
      </c>
      <c r="B46" s="208">
        <v>32388572.07</v>
      </c>
      <c r="C46" s="208">
        <v>36181623.32</v>
      </c>
      <c r="D46" s="209">
        <v>37266021.419599995</v>
      </c>
    </row>
    <row r="47" spans="1:4" ht="17.25" thickTop="1" thickBot="1">
      <c r="A47" s="204" t="s">
        <v>861</v>
      </c>
      <c r="B47" s="203"/>
      <c r="C47" s="203"/>
      <c r="D47" s="203"/>
    </row>
    <row r="48" spans="1:4">
      <c r="A48" s="184" t="s">
        <v>862</v>
      </c>
      <c r="B48" s="175"/>
      <c r="C48" s="175"/>
      <c r="D48" s="181"/>
    </row>
    <row r="49" spans="1:6" ht="13.5" customHeight="1">
      <c r="A49" s="205" t="s">
        <v>863</v>
      </c>
      <c r="B49" s="175">
        <v>937520</v>
      </c>
      <c r="C49" s="175">
        <v>937520</v>
      </c>
      <c r="D49" s="181">
        <v>965732.04999999993</v>
      </c>
    </row>
    <row r="50" spans="1:6">
      <c r="A50" s="174" t="s">
        <v>864</v>
      </c>
      <c r="B50" s="181">
        <v>750000</v>
      </c>
      <c r="C50" s="181">
        <v>750000</v>
      </c>
      <c r="D50" s="181">
        <v>772586.45</v>
      </c>
    </row>
    <row r="51" spans="1:6" ht="13.5" customHeight="1">
      <c r="A51" s="174" t="s">
        <v>865</v>
      </c>
      <c r="B51" s="181">
        <v>187520</v>
      </c>
      <c r="C51" s="181">
        <v>187520</v>
      </c>
      <c r="D51" s="181">
        <v>193145.60000000001</v>
      </c>
    </row>
    <row r="52" spans="1:6">
      <c r="A52" s="205" t="s">
        <v>866</v>
      </c>
      <c r="B52" s="175">
        <v>0</v>
      </c>
      <c r="C52" s="175"/>
      <c r="D52" s="181"/>
    </row>
    <row r="53" spans="1:6">
      <c r="A53" s="205" t="s">
        <v>867</v>
      </c>
      <c r="B53" s="175">
        <v>0</v>
      </c>
      <c r="C53" s="175"/>
      <c r="D53" s="181"/>
    </row>
    <row r="54" spans="1:6">
      <c r="A54" s="205" t="s">
        <v>868</v>
      </c>
      <c r="B54" s="175">
        <v>0</v>
      </c>
      <c r="C54" s="175"/>
      <c r="D54" s="181"/>
    </row>
    <row r="55" spans="1:6" ht="14.25" customHeight="1" thickBot="1">
      <c r="A55" s="212" t="s">
        <v>869</v>
      </c>
      <c r="B55" s="175">
        <v>0</v>
      </c>
      <c r="C55" s="175"/>
      <c r="D55" s="181"/>
    </row>
    <row r="56" spans="1:6" ht="17.25" thickTop="1" thickBot="1">
      <c r="A56" s="208" t="s">
        <v>760</v>
      </c>
      <c r="B56" s="208">
        <v>937520</v>
      </c>
      <c r="C56" s="208">
        <v>937520</v>
      </c>
      <c r="D56" s="209">
        <v>965732.04999999993</v>
      </c>
    </row>
    <row r="57" spans="1:6" ht="16.5" thickTop="1">
      <c r="A57" s="184" t="s">
        <v>870</v>
      </c>
      <c r="B57" s="178"/>
      <c r="C57" s="178"/>
      <c r="D57" s="179"/>
    </row>
    <row r="58" spans="1:6" ht="12.75" customHeight="1">
      <c r="A58" s="205" t="s">
        <v>871</v>
      </c>
      <c r="B58" s="181">
        <v>11779027.649999995</v>
      </c>
      <c r="C58" s="181">
        <v>9863665.5899999961</v>
      </c>
      <c r="D58" s="181">
        <v>10159575.557699995</v>
      </c>
    </row>
    <row r="59" spans="1:6" ht="12" customHeight="1">
      <c r="A59" s="205" t="s">
        <v>872</v>
      </c>
      <c r="B59" s="181">
        <v>0</v>
      </c>
      <c r="C59" s="181">
        <v>0</v>
      </c>
      <c r="D59" s="181">
        <v>0</v>
      </c>
    </row>
    <row r="60" spans="1:6" ht="9.75" customHeight="1">
      <c r="A60" s="205" t="s">
        <v>873</v>
      </c>
      <c r="B60" s="181">
        <v>0</v>
      </c>
      <c r="C60" s="181">
        <v>0</v>
      </c>
      <c r="D60" s="181">
        <v>0</v>
      </c>
    </row>
    <row r="61" spans="1:6" ht="14.25" customHeight="1">
      <c r="A61" s="205" t="s">
        <v>874</v>
      </c>
      <c r="B61" s="181">
        <v>27805611.870800007</v>
      </c>
      <c r="C61" s="181">
        <v>28486527.590000004</v>
      </c>
      <c r="D61" s="181">
        <v>30380630.877700005</v>
      </c>
      <c r="E61" s="210"/>
      <c r="F61" s="213"/>
    </row>
    <row r="62" spans="1:6" ht="12.75" customHeight="1">
      <c r="A62" s="205" t="s">
        <v>875</v>
      </c>
      <c r="B62" s="181">
        <v>0</v>
      </c>
      <c r="C62" s="181">
        <v>0</v>
      </c>
      <c r="D62" s="181">
        <v>0</v>
      </c>
    </row>
    <row r="63" spans="1:6">
      <c r="A63" s="205" t="s">
        <v>876</v>
      </c>
      <c r="B63" s="181">
        <v>26174.12</v>
      </c>
      <c r="C63" s="181">
        <v>26174.12</v>
      </c>
      <c r="D63" s="181">
        <v>26959.3436</v>
      </c>
    </row>
    <row r="64" spans="1:6" ht="9.75" customHeight="1">
      <c r="A64" s="205" t="s">
        <v>877</v>
      </c>
      <c r="B64" s="181">
        <v>0</v>
      </c>
      <c r="C64" s="181">
        <v>0</v>
      </c>
      <c r="D64" s="181">
        <v>0</v>
      </c>
    </row>
    <row r="65" spans="1:4" ht="14.25" customHeight="1" thickBot="1">
      <c r="A65" s="214" t="s">
        <v>878</v>
      </c>
      <c r="B65" s="181">
        <v>442476.14</v>
      </c>
      <c r="C65" s="181">
        <v>442476.14</v>
      </c>
      <c r="D65" s="181">
        <v>455750.42420000001</v>
      </c>
    </row>
    <row r="66" spans="1:4" ht="17.25" thickTop="1" thickBot="1">
      <c r="A66" s="208" t="s">
        <v>760</v>
      </c>
      <c r="B66" s="208">
        <v>40053289.7808</v>
      </c>
      <c r="C66" s="208">
        <v>38818843.439999998</v>
      </c>
      <c r="D66" s="209">
        <v>41022916.203199998</v>
      </c>
    </row>
    <row r="67" spans="1:4" ht="20.25" customHeight="1" thickTop="1">
      <c r="A67" s="185" t="s">
        <v>879</v>
      </c>
      <c r="B67" s="178"/>
      <c r="C67" s="178"/>
      <c r="D67" s="179"/>
    </row>
    <row r="68" spans="1:4" ht="20.25" customHeight="1">
      <c r="A68" s="205" t="s">
        <v>880</v>
      </c>
      <c r="B68" s="181">
        <v>0</v>
      </c>
      <c r="C68" s="181">
        <v>0</v>
      </c>
      <c r="D68" s="181"/>
    </row>
    <row r="69" spans="1:4" ht="20.25" customHeight="1">
      <c r="A69" s="205" t="s">
        <v>881</v>
      </c>
      <c r="B69" s="181">
        <v>0</v>
      </c>
      <c r="C69" s="181">
        <v>0</v>
      </c>
      <c r="D69" s="181"/>
    </row>
    <row r="70" spans="1:4" ht="24.75" customHeight="1">
      <c r="A70" s="205" t="s">
        <v>882</v>
      </c>
      <c r="B70" s="181">
        <v>0</v>
      </c>
      <c r="C70" s="181">
        <v>0</v>
      </c>
      <c r="D70" s="181"/>
    </row>
    <row r="71" spans="1:4" ht="24.75" customHeight="1">
      <c r="A71" s="206" t="s">
        <v>883</v>
      </c>
      <c r="B71" s="175">
        <v>0</v>
      </c>
      <c r="C71" s="175"/>
      <c r="D71" s="181"/>
    </row>
    <row r="72" spans="1:4" ht="13.5" customHeight="1">
      <c r="A72" s="205" t="s">
        <v>884</v>
      </c>
      <c r="B72" s="181">
        <v>0</v>
      </c>
      <c r="C72" s="181">
        <v>0</v>
      </c>
      <c r="D72" s="181"/>
    </row>
    <row r="73" spans="1:4" ht="15" customHeight="1">
      <c r="A73" s="205" t="s">
        <v>885</v>
      </c>
      <c r="B73" s="181">
        <v>0</v>
      </c>
      <c r="C73" s="181">
        <v>0</v>
      </c>
      <c r="D73" s="181"/>
    </row>
    <row r="74" spans="1:4" ht="20.25" customHeight="1" thickBot="1">
      <c r="A74" s="215" t="s">
        <v>886</v>
      </c>
      <c r="B74" s="181">
        <v>0</v>
      </c>
      <c r="C74" s="181">
        <v>0</v>
      </c>
      <c r="D74" s="211"/>
    </row>
    <row r="75" spans="1:4" ht="17.25" thickTop="1" thickBot="1">
      <c r="A75" s="208" t="s">
        <v>760</v>
      </c>
      <c r="B75" s="208"/>
      <c r="C75" s="208"/>
      <c r="D75" s="209"/>
    </row>
    <row r="76" spans="1:4" ht="16.5" thickTop="1">
      <c r="A76" s="184" t="s">
        <v>887</v>
      </c>
      <c r="B76" s="178"/>
      <c r="C76" s="178"/>
      <c r="D76" s="179"/>
    </row>
    <row r="77" spans="1:4">
      <c r="A77" s="205" t="s">
        <v>888</v>
      </c>
      <c r="B77" s="181">
        <v>8687158.0600000024</v>
      </c>
      <c r="C77" s="181">
        <v>5352158.0600000024</v>
      </c>
      <c r="D77" s="181">
        <v>2656722.8018000023</v>
      </c>
    </row>
    <row r="78" spans="1:4">
      <c r="A78" s="205" t="s">
        <v>889</v>
      </c>
      <c r="B78" s="181">
        <v>0</v>
      </c>
      <c r="C78" s="181">
        <v>0</v>
      </c>
      <c r="D78" s="181">
        <v>0</v>
      </c>
    </row>
    <row r="79" spans="1:4" ht="16.5" thickBot="1">
      <c r="A79" s="215" t="s">
        <v>890</v>
      </c>
      <c r="B79" s="181">
        <v>1461120.1000000003</v>
      </c>
      <c r="C79" s="181">
        <v>1461120.1000000003</v>
      </c>
      <c r="D79" s="181">
        <v>1504953.7030000004</v>
      </c>
    </row>
    <row r="80" spans="1:4" ht="17.25" thickTop="1" thickBot="1">
      <c r="A80" s="208" t="s">
        <v>760</v>
      </c>
      <c r="B80" s="208">
        <v>10148278.160000002</v>
      </c>
      <c r="C80" s="208">
        <v>6813278.1600000029</v>
      </c>
      <c r="D80" s="209">
        <v>4161676.504800003</v>
      </c>
    </row>
    <row r="81" spans="1:4" ht="17.25" thickTop="1" thickBot="1">
      <c r="A81" s="216" t="s">
        <v>891</v>
      </c>
      <c r="B81" s="217">
        <v>51139087.940800004</v>
      </c>
      <c r="C81" s="217">
        <v>46569641.600000001</v>
      </c>
      <c r="D81" s="217">
        <v>46150324.758000001</v>
      </c>
    </row>
    <row r="82" spans="1:4" ht="16.5" thickBot="1">
      <c r="A82" s="204" t="s">
        <v>892</v>
      </c>
      <c r="B82" s="203">
        <v>45329.58</v>
      </c>
      <c r="C82" s="203">
        <v>45329.58</v>
      </c>
      <c r="D82" s="203">
        <v>46689.467400000001</v>
      </c>
    </row>
    <row r="83" spans="1:4" ht="16.5" thickBot="1">
      <c r="A83" s="218" t="s">
        <v>893</v>
      </c>
      <c r="B83" s="219">
        <v>83572989.590800002</v>
      </c>
      <c r="C83" s="219">
        <v>82796594.5</v>
      </c>
      <c r="D83" s="219">
        <v>83463035.644999996</v>
      </c>
    </row>
    <row r="84" spans="1:4">
      <c r="A84" s="220"/>
      <c r="B84" s="221"/>
      <c r="C84" s="221"/>
      <c r="D84" s="221"/>
    </row>
    <row r="85" spans="1:4" ht="25.5">
      <c r="A85" s="222" t="s">
        <v>819</v>
      </c>
      <c r="B85" s="223"/>
      <c r="C85" s="223"/>
      <c r="D85" s="223"/>
    </row>
    <row r="86" spans="1:4">
      <c r="A86" s="224" t="s">
        <v>820</v>
      </c>
      <c r="B86" s="189"/>
      <c r="C86" s="189"/>
      <c r="D86" s="189"/>
    </row>
    <row r="87" spans="1:4">
      <c r="B87" s="225"/>
      <c r="C87" s="225"/>
      <c r="D87" s="225"/>
    </row>
    <row r="88" spans="1:4">
      <c r="B88" s="226"/>
      <c r="C88" s="226"/>
      <c r="D88" s="226"/>
    </row>
    <row r="89" spans="1:4" ht="16.5" thickBot="1">
      <c r="B89" s="226"/>
      <c r="C89" s="226"/>
      <c r="D89" s="226"/>
    </row>
    <row r="90" spans="1:4">
      <c r="A90" s="191"/>
      <c r="B90" s="192"/>
      <c r="C90" s="192"/>
      <c r="D90" s="193"/>
    </row>
    <row r="91" spans="1:4">
      <c r="A91" s="194"/>
      <c r="B91" s="195"/>
      <c r="C91" s="195"/>
      <c r="D91" s="196"/>
    </row>
    <row r="92" spans="1:4" ht="9.75" customHeight="1">
      <c r="A92" s="194"/>
      <c r="B92" s="195"/>
      <c r="C92" s="195"/>
      <c r="D92" s="196"/>
    </row>
    <row r="93" spans="1:4">
      <c r="A93" s="194"/>
      <c r="B93" s="195"/>
      <c r="C93" s="195"/>
      <c r="D93" s="196"/>
    </row>
    <row r="94" spans="1:4" ht="3" customHeight="1">
      <c r="A94" s="194"/>
      <c r="B94" s="195"/>
      <c r="C94" s="195"/>
      <c r="D94" s="196"/>
    </row>
    <row r="95" spans="1:4" ht="9" customHeight="1" thickBot="1">
      <c r="A95" s="197"/>
      <c r="B95" s="198"/>
      <c r="C95" s="198"/>
      <c r="D95" s="199"/>
    </row>
    <row r="96" spans="1:4" ht="6" customHeight="1" thickBot="1"/>
    <row r="97" spans="1:6" ht="27.75" customHeight="1" thickBot="1">
      <c r="A97" s="227" t="s">
        <v>894</v>
      </c>
      <c r="B97" s="228">
        <v>2024</v>
      </c>
      <c r="C97" s="228">
        <v>2025</v>
      </c>
      <c r="D97" s="228">
        <v>2026</v>
      </c>
    </row>
    <row r="98" spans="1:6" ht="16.5" thickBot="1">
      <c r="A98" s="229" t="s">
        <v>895</v>
      </c>
      <c r="B98" s="230"/>
      <c r="C98" s="230"/>
      <c r="D98" s="230"/>
    </row>
    <row r="99" spans="1:6">
      <c r="A99" s="100" t="s">
        <v>896</v>
      </c>
      <c r="B99" s="69">
        <v>17847166.780000001</v>
      </c>
      <c r="C99" s="69">
        <v>17847166.780000001</v>
      </c>
      <c r="D99" s="69">
        <v>17847166.780000001</v>
      </c>
    </row>
    <row r="100" spans="1:6">
      <c r="A100" s="100" t="s">
        <v>897</v>
      </c>
      <c r="B100" s="69">
        <v>0</v>
      </c>
      <c r="C100" s="69">
        <v>0</v>
      </c>
      <c r="D100" s="69"/>
    </row>
    <row r="101" spans="1:6">
      <c r="A101" s="100" t="s">
        <v>898</v>
      </c>
      <c r="B101" s="69">
        <v>0</v>
      </c>
      <c r="C101" s="69">
        <v>0</v>
      </c>
      <c r="D101" s="69"/>
    </row>
    <row r="102" spans="1:6">
      <c r="A102" s="100" t="s">
        <v>899</v>
      </c>
      <c r="B102" s="69">
        <v>0</v>
      </c>
      <c r="C102" s="69">
        <v>0</v>
      </c>
      <c r="D102" s="69"/>
    </row>
    <row r="103" spans="1:6">
      <c r="A103" s="100" t="s">
        <v>900</v>
      </c>
      <c r="B103" s="69">
        <v>0</v>
      </c>
      <c r="C103" s="69">
        <v>0</v>
      </c>
      <c r="D103" s="69"/>
    </row>
    <row r="104" spans="1:6">
      <c r="A104" s="100" t="s">
        <v>901</v>
      </c>
      <c r="B104" s="69">
        <v>0</v>
      </c>
      <c r="C104" s="69">
        <v>0</v>
      </c>
      <c r="D104" s="69"/>
    </row>
    <row r="105" spans="1:6">
      <c r="A105" s="100" t="s">
        <v>902</v>
      </c>
      <c r="B105" s="69">
        <v>0</v>
      </c>
      <c r="C105" s="69">
        <v>0</v>
      </c>
      <c r="D105" s="69"/>
    </row>
    <row r="106" spans="1:6">
      <c r="A106" s="100" t="s">
        <v>903</v>
      </c>
      <c r="B106" s="69">
        <v>14401389.50999999</v>
      </c>
      <c r="C106" s="69">
        <v>14401389.50999999</v>
      </c>
      <c r="D106" s="69">
        <v>14401389.50999999</v>
      </c>
    </row>
    <row r="107" spans="1:6">
      <c r="A107" s="100" t="s">
        <v>904</v>
      </c>
      <c r="B107" s="69">
        <v>0</v>
      </c>
      <c r="C107" s="69">
        <v>0</v>
      </c>
      <c r="D107" s="101"/>
    </row>
    <row r="108" spans="1:6">
      <c r="A108" s="100" t="s">
        <v>905</v>
      </c>
      <c r="B108" s="69">
        <v>0</v>
      </c>
      <c r="C108" s="69">
        <v>0</v>
      </c>
      <c r="D108" s="69"/>
      <c r="F108" s="210"/>
    </row>
    <row r="109" spans="1:6" ht="16.5" thickBot="1">
      <c r="A109" s="231" t="s">
        <v>760</v>
      </c>
      <c r="B109" s="232">
        <v>32248556.289999992</v>
      </c>
      <c r="C109" s="232">
        <v>32248556.289999992</v>
      </c>
      <c r="D109" s="232">
        <v>32248556.289999992</v>
      </c>
    </row>
    <row r="110" spans="1:6" ht="16.5" thickBot="1">
      <c r="A110" s="229" t="s">
        <v>906</v>
      </c>
      <c r="B110" s="230"/>
      <c r="C110" s="230"/>
      <c r="D110" s="230"/>
    </row>
    <row r="111" spans="1:6">
      <c r="A111" s="100" t="s">
        <v>907</v>
      </c>
      <c r="B111" s="69">
        <v>0</v>
      </c>
      <c r="C111" s="69">
        <v>0</v>
      </c>
      <c r="D111" s="69"/>
    </row>
    <row r="112" spans="1:6">
      <c r="A112" s="100" t="s">
        <v>908</v>
      </c>
      <c r="B112" s="69">
        <v>0</v>
      </c>
      <c r="C112" s="69">
        <v>0</v>
      </c>
      <c r="D112" s="69"/>
    </row>
    <row r="113" spans="1:4">
      <c r="A113" s="100" t="s">
        <v>909</v>
      </c>
      <c r="B113" s="69">
        <v>0</v>
      </c>
      <c r="C113" s="69">
        <v>0</v>
      </c>
      <c r="D113" s="69"/>
    </row>
    <row r="114" spans="1:4">
      <c r="A114" s="100" t="s">
        <v>910</v>
      </c>
      <c r="B114" s="69">
        <v>10233869.568612</v>
      </c>
      <c r="C114" s="69">
        <v>10251634.732918</v>
      </c>
      <c r="D114" s="69">
        <v>10059183.77490554</v>
      </c>
    </row>
    <row r="115" spans="1:4" ht="16.5" thickBot="1">
      <c r="A115" s="231" t="s">
        <v>760</v>
      </c>
      <c r="B115" s="232">
        <v>10233869.568612</v>
      </c>
      <c r="C115" s="232">
        <v>10251634.732918</v>
      </c>
      <c r="D115" s="232">
        <v>10059183.77490554</v>
      </c>
    </row>
    <row r="116" spans="1:4" ht="16.5" thickBot="1">
      <c r="A116" s="229" t="s">
        <v>911</v>
      </c>
      <c r="B116" s="230"/>
      <c r="C116" s="230"/>
      <c r="D116" s="230"/>
    </row>
    <row r="117" spans="1:4" ht="16.5" thickBot="1">
      <c r="A117" s="229" t="s">
        <v>912</v>
      </c>
      <c r="B117" s="230"/>
      <c r="C117" s="230"/>
      <c r="D117" s="230"/>
    </row>
    <row r="118" spans="1:4">
      <c r="A118" s="100" t="s">
        <v>913</v>
      </c>
      <c r="B118" s="69">
        <v>0</v>
      </c>
      <c r="C118" s="69">
        <v>0</v>
      </c>
      <c r="D118" s="69"/>
    </row>
    <row r="119" spans="1:4">
      <c r="A119" s="100" t="s">
        <v>914</v>
      </c>
      <c r="B119" s="69">
        <v>0</v>
      </c>
      <c r="C119" s="69">
        <v>0</v>
      </c>
      <c r="D119" s="69"/>
    </row>
    <row r="120" spans="1:4">
      <c r="A120" s="100" t="s">
        <v>915</v>
      </c>
      <c r="B120" s="69">
        <v>0</v>
      </c>
      <c r="C120" s="69">
        <v>0</v>
      </c>
      <c r="D120" s="69"/>
    </row>
    <row r="121" spans="1:4">
      <c r="A121" s="100" t="s">
        <v>916</v>
      </c>
      <c r="B121" s="69">
        <v>0</v>
      </c>
      <c r="C121" s="69">
        <v>0</v>
      </c>
      <c r="D121" s="69"/>
    </row>
    <row r="122" spans="1:4">
      <c r="A122" s="100" t="s">
        <v>917</v>
      </c>
      <c r="B122" s="69">
        <v>0</v>
      </c>
      <c r="C122" s="69">
        <v>0</v>
      </c>
      <c r="D122" s="69"/>
    </row>
    <row r="123" spans="1:4">
      <c r="A123" s="100" t="s">
        <v>918</v>
      </c>
      <c r="B123" s="69">
        <v>0</v>
      </c>
      <c r="C123" s="69">
        <v>0</v>
      </c>
      <c r="D123" s="69"/>
    </row>
    <row r="124" spans="1:4">
      <c r="A124" s="100" t="s">
        <v>919</v>
      </c>
      <c r="B124" s="69">
        <v>6999652.1266332977</v>
      </c>
      <c r="C124" s="69">
        <v>5502044.0158333853</v>
      </c>
      <c r="D124" s="69">
        <v>5317105.3363083871</v>
      </c>
    </row>
    <row r="125" spans="1:4">
      <c r="A125" s="100" t="s">
        <v>920</v>
      </c>
      <c r="B125" s="69">
        <v>0</v>
      </c>
      <c r="C125" s="69">
        <v>0</v>
      </c>
      <c r="D125" s="69"/>
    </row>
    <row r="126" spans="1:4">
      <c r="A126" s="100" t="s">
        <v>921</v>
      </c>
      <c r="B126" s="69">
        <v>0</v>
      </c>
      <c r="C126" s="69">
        <v>0</v>
      </c>
      <c r="D126" s="69"/>
    </row>
    <row r="127" spans="1:4">
      <c r="A127" s="100" t="s">
        <v>922</v>
      </c>
      <c r="B127" s="69">
        <v>0</v>
      </c>
      <c r="C127" s="69">
        <v>0</v>
      </c>
      <c r="D127" s="69"/>
    </row>
    <row r="128" spans="1:4">
      <c r="A128" s="100" t="s">
        <v>923</v>
      </c>
      <c r="B128" s="69">
        <v>389689.65</v>
      </c>
      <c r="C128" s="69">
        <v>389689.65</v>
      </c>
      <c r="D128" s="69">
        <v>401380.3395</v>
      </c>
    </row>
    <row r="129" spans="1:5">
      <c r="A129" s="100" t="s">
        <v>924</v>
      </c>
      <c r="B129" s="69">
        <v>0</v>
      </c>
      <c r="C129" s="69">
        <v>0</v>
      </c>
      <c r="D129" s="69">
        <v>0</v>
      </c>
    </row>
    <row r="130" spans="1:5">
      <c r="A130" s="100" t="s">
        <v>925</v>
      </c>
      <c r="B130" s="69">
        <v>838244.17999999993</v>
      </c>
      <c r="C130" s="69">
        <v>222530.25007424224</v>
      </c>
      <c r="D130" s="69">
        <v>229206.1575764695</v>
      </c>
    </row>
    <row r="131" spans="1:5">
      <c r="A131" s="100" t="s">
        <v>926</v>
      </c>
      <c r="B131" s="69">
        <v>2100000</v>
      </c>
      <c r="C131" s="69">
        <v>2460288.3877623994</v>
      </c>
      <c r="D131" s="69">
        <v>2534097.0393952713</v>
      </c>
      <c r="E131" s="233"/>
    </row>
    <row r="132" spans="1:5">
      <c r="A132" s="234" t="s">
        <v>927</v>
      </c>
      <c r="B132" s="69">
        <v>5459939.7799999714</v>
      </c>
      <c r="C132" s="69">
        <v>8311367.0485120295</v>
      </c>
      <c r="D132" s="69">
        <v>8560708.0599673912</v>
      </c>
      <c r="E132" s="233"/>
    </row>
    <row r="133" spans="1:5" ht="16.5" thickBot="1">
      <c r="A133" s="235" t="s">
        <v>760</v>
      </c>
      <c r="B133" s="232">
        <v>15787525.736633269</v>
      </c>
      <c r="C133" s="232">
        <v>16885919.352182057</v>
      </c>
      <c r="D133" s="232">
        <v>17042496.932747521</v>
      </c>
    </row>
    <row r="134" spans="1:5" ht="16.5" thickBot="1">
      <c r="A134" s="229" t="s">
        <v>928</v>
      </c>
      <c r="B134" s="230">
        <v>25303038</v>
      </c>
      <c r="C134" s="230">
        <v>23410484.119999997</v>
      </c>
      <c r="D134" s="230">
        <v>24112798.643599998</v>
      </c>
    </row>
    <row r="135" spans="1:5" ht="16.5" thickBot="1">
      <c r="A135" s="236" t="s">
        <v>929</v>
      </c>
      <c r="B135" s="237">
        <v>83572989.595245272</v>
      </c>
      <c r="C135" s="237">
        <v>82796594.495100051</v>
      </c>
      <c r="D135" s="237">
        <v>83463035.641253054</v>
      </c>
    </row>
    <row r="136" spans="1:5">
      <c r="A136" s="238"/>
      <c r="B136" s="238"/>
      <c r="C136" s="238"/>
      <c r="D136" s="238"/>
    </row>
    <row r="137" spans="1:5" outlineLevel="1">
      <c r="B137" s="239"/>
      <c r="C137" s="239"/>
      <c r="D137" s="239"/>
    </row>
    <row r="138" spans="1:5" outlineLevel="1"/>
    <row r="139" spans="1:5" ht="25.5">
      <c r="A139" s="222" t="s">
        <v>819</v>
      </c>
      <c r="B139" s="240"/>
      <c r="C139" s="240"/>
      <c r="D139" s="240"/>
    </row>
    <row r="140" spans="1:5">
      <c r="A140" s="224" t="s">
        <v>820</v>
      </c>
      <c r="B140" s="213"/>
      <c r="C140" s="213"/>
      <c r="D140" s="213"/>
    </row>
    <row r="141" spans="1:5">
      <c r="B141" s="210"/>
      <c r="C141" s="210"/>
      <c r="D141" s="210"/>
    </row>
    <row r="142" spans="1:5">
      <c r="B142" s="241" t="s">
        <v>821</v>
      </c>
      <c r="C142" s="241"/>
      <c r="D142" s="241"/>
    </row>
    <row r="143" spans="1:5">
      <c r="B143" s="242" t="s">
        <v>822</v>
      </c>
      <c r="C143" s="242"/>
      <c r="D143" s="242"/>
    </row>
    <row r="145" spans="2:4">
      <c r="B145" s="223"/>
      <c r="C145" s="223"/>
      <c r="D145" s="223"/>
    </row>
    <row r="146" spans="2:4">
      <c r="B146" s="223"/>
      <c r="C146" s="223"/>
      <c r="D146" s="223"/>
    </row>
    <row r="147" spans="2:4">
      <c r="B147" s="233"/>
      <c r="C147" s="240"/>
      <c r="D147" s="240"/>
    </row>
    <row r="148" spans="2:4">
      <c r="B148" s="240"/>
    </row>
    <row r="149" spans="2:4">
      <c r="B149" s="240"/>
    </row>
  </sheetData>
  <mergeCells count="2">
    <mergeCell ref="B142:D142"/>
    <mergeCell ref="B143:D143"/>
  </mergeCells>
  <pageMargins left="0.70866141732283472" right="0.70866141732283472" top="0.74803149606299213" bottom="0.74803149606299213" header="0.31496062992125984" footer="0.31496062992125984"/>
  <pageSetup paperSize="9" scale="92"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00534-1713-4A18-B9B6-800C4F9929DA}">
  <sheetPr>
    <tabColor rgb="FFE4C9FF"/>
    <pageSetUpPr fitToPage="1"/>
  </sheetPr>
  <dimension ref="A1:H86"/>
  <sheetViews>
    <sheetView showGridLines="0" topLeftCell="A43" zoomScaleNormal="100" workbookViewId="0">
      <selection activeCell="A43" sqref="A43"/>
    </sheetView>
  </sheetViews>
  <sheetFormatPr defaultColWidth="8.85546875" defaultRowHeight="15.75" outlineLevelCol="1"/>
  <cols>
    <col min="1" max="1" width="63.28515625" style="13" customWidth="1"/>
    <col min="2" max="2" width="24.28515625" style="13" bestFit="1" customWidth="1"/>
    <col min="3" max="3" width="20.5703125" style="13" customWidth="1" outlineLevel="1"/>
    <col min="4" max="4" width="20.5703125" style="13" customWidth="1"/>
    <col min="5" max="5" width="5.28515625" style="13" customWidth="1"/>
    <col min="6" max="6" width="17.28515625" style="13" bestFit="1" customWidth="1"/>
    <col min="7" max="7" width="11.28515625" style="13" bestFit="1" customWidth="1"/>
    <col min="8" max="8" width="10.42578125" style="13" bestFit="1" customWidth="1"/>
    <col min="9" max="9" width="8.85546875" style="13"/>
    <col min="10" max="10" width="12.85546875" style="13" bestFit="1" customWidth="1"/>
    <col min="11" max="16384" width="8.85546875" style="13"/>
  </cols>
  <sheetData>
    <row r="1" spans="1:7" ht="12" customHeight="1" thickBot="1">
      <c r="B1" s="51"/>
      <c r="C1" s="51"/>
      <c r="D1" s="51"/>
    </row>
    <row r="2" spans="1:7">
      <c r="A2" s="52"/>
      <c r="B2" s="53"/>
      <c r="C2" s="53"/>
      <c r="D2" s="54"/>
    </row>
    <row r="3" spans="1:7">
      <c r="A3" s="55"/>
      <c r="B3" s="56"/>
      <c r="C3" s="56"/>
      <c r="D3" s="57"/>
    </row>
    <row r="4" spans="1:7">
      <c r="A4" s="55"/>
      <c r="B4" s="56"/>
      <c r="C4" s="56"/>
      <c r="D4" s="57"/>
    </row>
    <row r="5" spans="1:7">
      <c r="A5" s="55"/>
      <c r="B5" s="56"/>
      <c r="C5" s="56"/>
      <c r="D5" s="57"/>
      <c r="F5" s="58"/>
      <c r="G5" s="58"/>
    </row>
    <row r="6" spans="1:7">
      <c r="A6" s="55"/>
      <c r="B6" s="56"/>
      <c r="C6" s="56"/>
      <c r="D6" s="57"/>
    </row>
    <row r="7" spans="1:7" ht="16.5" thickBot="1">
      <c r="A7" s="59"/>
      <c r="B7" s="60"/>
      <c r="C7" s="60"/>
      <c r="D7" s="61"/>
    </row>
    <row r="8" spans="1:7" ht="16.5" thickBot="1"/>
    <row r="9" spans="1:7" ht="16.5" thickBot="1">
      <c r="A9" s="62" t="s">
        <v>751</v>
      </c>
      <c r="B9" s="63">
        <v>2025</v>
      </c>
      <c r="C9" s="63">
        <v>2026</v>
      </c>
      <c r="D9" s="63">
        <v>2027</v>
      </c>
    </row>
    <row r="10" spans="1:7">
      <c r="A10" s="64" t="s">
        <v>752</v>
      </c>
      <c r="B10" s="65"/>
      <c r="C10" s="65"/>
      <c r="D10" s="66"/>
      <c r="F10" s="67"/>
    </row>
    <row r="11" spans="1:7">
      <c r="A11" s="68" t="s">
        <v>754</v>
      </c>
      <c r="B11" s="69">
        <v>1209362.06</v>
      </c>
      <c r="C11" s="70">
        <v>2059362.06</v>
      </c>
      <c r="D11" s="69">
        <v>2121142.9218000001</v>
      </c>
    </row>
    <row r="12" spans="1:7" ht="31.5">
      <c r="A12" s="68" t="s">
        <v>755</v>
      </c>
      <c r="B12" s="69">
        <v>0</v>
      </c>
      <c r="C12" s="70">
        <v>0</v>
      </c>
      <c r="D12" s="69"/>
    </row>
    <row r="13" spans="1:7">
      <c r="A13" s="68" t="s">
        <v>756</v>
      </c>
      <c r="B13" s="69">
        <v>0</v>
      </c>
      <c r="C13" s="70">
        <v>0</v>
      </c>
      <c r="D13" s="69"/>
    </row>
    <row r="14" spans="1:7">
      <c r="A14" s="68" t="s">
        <v>757</v>
      </c>
      <c r="B14" s="69">
        <v>0</v>
      </c>
      <c r="C14" s="70">
        <v>0</v>
      </c>
      <c r="D14" s="69"/>
    </row>
    <row r="15" spans="1:7" ht="32.25" thickBot="1">
      <c r="A15" s="68" t="s">
        <v>759</v>
      </c>
      <c r="B15" s="69">
        <v>43053077.590000004</v>
      </c>
      <c r="C15" s="70">
        <v>40645142.18</v>
      </c>
      <c r="D15" s="69">
        <v>41864496.4454</v>
      </c>
    </row>
    <row r="16" spans="1:7" ht="17.25" thickTop="1" thickBot="1">
      <c r="A16" s="98" t="s">
        <v>760</v>
      </c>
      <c r="B16" s="98">
        <v>44262439.650000006</v>
      </c>
      <c r="C16" s="99">
        <v>42704504.240000002</v>
      </c>
      <c r="D16" s="99">
        <v>43985639.367200002</v>
      </c>
    </row>
    <row r="17" spans="1:8" ht="16.5" thickTop="1">
      <c r="A17" s="64" t="s">
        <v>761</v>
      </c>
      <c r="B17" s="65"/>
      <c r="C17" s="65"/>
      <c r="D17" s="73"/>
    </row>
    <row r="18" spans="1:8">
      <c r="A18" s="68" t="s">
        <v>763</v>
      </c>
      <c r="B18" s="69">
        <v>2484215</v>
      </c>
      <c r="C18" s="70">
        <v>1609560</v>
      </c>
      <c r="D18" s="69">
        <v>1657846.8</v>
      </c>
    </row>
    <row r="19" spans="1:8">
      <c r="A19" s="68" t="s">
        <v>765</v>
      </c>
      <c r="B19" s="69">
        <v>10587999.702499999</v>
      </c>
      <c r="C19" s="70">
        <v>8607110.8633150607</v>
      </c>
      <c r="D19" s="69">
        <v>8865324.1892145127</v>
      </c>
      <c r="F19" s="173"/>
      <c r="G19" s="75"/>
    </row>
    <row r="20" spans="1:8">
      <c r="A20" s="68" t="s">
        <v>767</v>
      </c>
      <c r="B20" s="69">
        <v>1525554.4033333333</v>
      </c>
      <c r="C20" s="70">
        <v>1151708.4033333333</v>
      </c>
      <c r="D20" s="69">
        <v>1186259.6554333332</v>
      </c>
    </row>
    <row r="21" spans="1:8">
      <c r="A21" s="76" t="s">
        <v>768</v>
      </c>
      <c r="B21" s="77">
        <v>22897210.345974516</v>
      </c>
      <c r="C21" s="77">
        <v>23048227.972359367</v>
      </c>
      <c r="D21" s="77">
        <v>23739674.811530147</v>
      </c>
      <c r="F21" s="75"/>
      <c r="G21" s="75"/>
      <c r="H21" s="75"/>
    </row>
    <row r="22" spans="1:8">
      <c r="A22" s="78" t="s">
        <v>770</v>
      </c>
      <c r="B22" s="69">
        <v>17769287.101199996</v>
      </c>
      <c r="C22" s="70">
        <v>18121103.580896966</v>
      </c>
      <c r="D22" s="69">
        <v>18664736.688323874</v>
      </c>
      <c r="E22" s="67"/>
    </row>
    <row r="23" spans="1:8">
      <c r="A23" s="78" t="s">
        <v>772</v>
      </c>
      <c r="B23" s="69">
        <v>5127923.2447745204</v>
      </c>
      <c r="C23" s="70">
        <v>4927124.3914623996</v>
      </c>
      <c r="D23" s="69">
        <v>5074938.1232062718</v>
      </c>
    </row>
    <row r="24" spans="1:8">
      <c r="A24" s="78" t="s">
        <v>773</v>
      </c>
      <c r="B24" s="69">
        <v>0</v>
      </c>
      <c r="C24" s="70">
        <v>0</v>
      </c>
      <c r="D24" s="74"/>
    </row>
    <row r="25" spans="1:8">
      <c r="A25" s="78" t="s">
        <v>774</v>
      </c>
      <c r="B25" s="69">
        <v>0</v>
      </c>
      <c r="C25" s="70">
        <v>0</v>
      </c>
      <c r="D25" s="74"/>
    </row>
    <row r="26" spans="1:8">
      <c r="A26" s="78" t="s">
        <v>775</v>
      </c>
      <c r="B26" s="69">
        <v>0</v>
      </c>
      <c r="C26" s="70">
        <v>0</v>
      </c>
      <c r="D26" s="74"/>
    </row>
    <row r="27" spans="1:8">
      <c r="A27" s="76" t="s">
        <v>776</v>
      </c>
      <c r="B27" s="77">
        <v>3342725.58</v>
      </c>
      <c r="C27" s="77">
        <v>4865949.84</v>
      </c>
      <c r="D27" s="77">
        <v>5011928.3351999996</v>
      </c>
      <c r="G27" s="75"/>
      <c r="H27" s="75"/>
    </row>
    <row r="28" spans="1:8">
      <c r="A28" s="81" t="s">
        <v>778</v>
      </c>
      <c r="B28" s="69">
        <v>576910.11999999988</v>
      </c>
      <c r="C28" s="70">
        <v>995672.63</v>
      </c>
      <c r="D28" s="69">
        <v>1025542.8089000001</v>
      </c>
    </row>
    <row r="29" spans="1:8">
      <c r="A29" s="81" t="s">
        <v>780</v>
      </c>
      <c r="B29" s="69">
        <v>2765815.46</v>
      </c>
      <c r="C29" s="70">
        <v>3870277.2099999995</v>
      </c>
      <c r="D29" s="69">
        <v>3986385.5262999996</v>
      </c>
    </row>
    <row r="30" spans="1:8">
      <c r="A30" s="81" t="s">
        <v>781</v>
      </c>
      <c r="B30" s="69">
        <v>0</v>
      </c>
      <c r="C30" s="80"/>
      <c r="D30" s="74"/>
    </row>
    <row r="31" spans="1:8" ht="31.5">
      <c r="A31" s="81" t="s">
        <v>783</v>
      </c>
      <c r="B31" s="69">
        <v>0</v>
      </c>
      <c r="C31" s="82"/>
      <c r="D31" s="79"/>
    </row>
    <row r="32" spans="1:8" ht="31.5">
      <c r="A32" s="83" t="s">
        <v>785</v>
      </c>
      <c r="B32" s="77">
        <v>-77833.679999999935</v>
      </c>
      <c r="C32" s="77">
        <v>-77833.679999999935</v>
      </c>
      <c r="D32" s="77">
        <v>-80168.69</v>
      </c>
    </row>
    <row r="33" spans="1:4">
      <c r="A33" s="76" t="s">
        <v>787</v>
      </c>
      <c r="B33" s="84">
        <v>200000</v>
      </c>
      <c r="C33" s="84">
        <v>200000</v>
      </c>
      <c r="D33" s="77">
        <v>206000</v>
      </c>
    </row>
    <row r="34" spans="1:4">
      <c r="A34" s="76" t="s">
        <v>789</v>
      </c>
      <c r="B34" s="84">
        <v>940455.32861199998</v>
      </c>
      <c r="C34" s="84">
        <v>958220.49291799997</v>
      </c>
      <c r="D34" s="77">
        <v>986967.10770554002</v>
      </c>
    </row>
    <row r="35" spans="1:4" ht="16.5" thickBot="1">
      <c r="A35" s="76" t="s">
        <v>791</v>
      </c>
      <c r="B35" s="84">
        <v>835643.03800000018</v>
      </c>
      <c r="C35" s="84">
        <v>817274.27800000017</v>
      </c>
      <c r="D35" s="171">
        <v>841792.5063400002</v>
      </c>
    </row>
    <row r="36" spans="1:4" ht="17.25" thickTop="1" thickBot="1">
      <c r="A36" s="98" t="s">
        <v>20</v>
      </c>
      <c r="B36" s="98">
        <v>42735969.71841985</v>
      </c>
      <c r="C36" s="99">
        <v>41180218.169925757</v>
      </c>
      <c r="D36" s="99">
        <v>42415624.715423532</v>
      </c>
    </row>
    <row r="37" spans="1:4" ht="32.25" thickTop="1">
      <c r="A37" s="85" t="s">
        <v>792</v>
      </c>
      <c r="B37" s="72">
        <v>1526469.9315801561</v>
      </c>
      <c r="C37" s="72">
        <v>1524286.0700742453</v>
      </c>
      <c r="D37" s="72">
        <v>1570014.6517764702</v>
      </c>
    </row>
    <row r="38" spans="1:4">
      <c r="A38" s="64" t="s">
        <v>793</v>
      </c>
      <c r="B38" s="65"/>
      <c r="C38" s="65"/>
      <c r="D38" s="73"/>
    </row>
    <row r="39" spans="1:4">
      <c r="A39" s="83" t="s">
        <v>794</v>
      </c>
      <c r="B39" s="77">
        <v>0</v>
      </c>
      <c r="C39" s="77">
        <v>0</v>
      </c>
      <c r="D39" s="77">
        <v>0</v>
      </c>
    </row>
    <row r="40" spans="1:4">
      <c r="A40" s="83" t="s">
        <v>795</v>
      </c>
      <c r="B40" s="77">
        <v>0</v>
      </c>
      <c r="C40" s="77">
        <v>0</v>
      </c>
      <c r="D40" s="77">
        <v>0</v>
      </c>
    </row>
    <row r="41" spans="1:4">
      <c r="A41" s="81" t="s">
        <v>796</v>
      </c>
      <c r="B41" s="69">
        <v>0</v>
      </c>
      <c r="C41" s="70">
        <v>0</v>
      </c>
      <c r="D41" s="74"/>
    </row>
    <row r="42" spans="1:4" ht="31.5">
      <c r="A42" s="81" t="s">
        <v>797</v>
      </c>
      <c r="B42" s="69">
        <v>0</v>
      </c>
      <c r="C42" s="70">
        <v>0</v>
      </c>
      <c r="D42" s="74"/>
    </row>
    <row r="43" spans="1:4" ht="31.5">
      <c r="A43" s="81" t="s">
        <v>798</v>
      </c>
      <c r="B43" s="69">
        <v>0</v>
      </c>
      <c r="C43" s="70">
        <v>0</v>
      </c>
      <c r="D43" s="74"/>
    </row>
    <row r="44" spans="1:4">
      <c r="A44" s="81" t="s">
        <v>800</v>
      </c>
      <c r="B44" s="69">
        <v>0</v>
      </c>
      <c r="C44" s="70">
        <v>0</v>
      </c>
      <c r="D44" s="69">
        <v>0</v>
      </c>
    </row>
    <row r="45" spans="1:4">
      <c r="A45" s="83" t="s">
        <v>802</v>
      </c>
      <c r="B45" s="77">
        <v>0</v>
      </c>
      <c r="C45" s="77">
        <v>0</v>
      </c>
      <c r="D45" s="77"/>
    </row>
    <row r="46" spans="1:4" ht="16.5" thickBot="1">
      <c r="A46" s="86" t="s">
        <v>803</v>
      </c>
      <c r="B46" s="69">
        <v>0</v>
      </c>
      <c r="C46" s="70">
        <v>0</v>
      </c>
      <c r="D46" s="74"/>
    </row>
    <row r="47" spans="1:4" ht="17.25" thickTop="1" thickBot="1">
      <c r="A47" s="98" t="s">
        <v>20</v>
      </c>
      <c r="B47" s="98">
        <v>0</v>
      </c>
      <c r="C47" s="99">
        <v>0</v>
      </c>
      <c r="D47" s="99">
        <v>0</v>
      </c>
    </row>
    <row r="48" spans="1:4" ht="32.25" thickTop="1">
      <c r="A48" s="87" t="s">
        <v>804</v>
      </c>
      <c r="B48" s="88"/>
      <c r="C48" s="88"/>
      <c r="D48" s="66"/>
    </row>
    <row r="49" spans="1:7">
      <c r="A49" s="68" t="s">
        <v>805</v>
      </c>
      <c r="B49" s="69">
        <v>0</v>
      </c>
      <c r="C49" s="70">
        <v>0</v>
      </c>
      <c r="D49" s="74"/>
    </row>
    <row r="50" spans="1:7">
      <c r="A50" s="81" t="s">
        <v>806</v>
      </c>
      <c r="B50" s="69">
        <v>0</v>
      </c>
      <c r="C50" s="70">
        <v>0</v>
      </c>
      <c r="D50" s="74"/>
    </row>
    <row r="51" spans="1:7" ht="31.5">
      <c r="A51" s="78" t="s">
        <v>807</v>
      </c>
      <c r="B51" s="69">
        <v>0</v>
      </c>
      <c r="C51" s="70">
        <v>0</v>
      </c>
      <c r="D51" s="74"/>
    </row>
    <row r="52" spans="1:7" ht="31.5">
      <c r="A52" s="78" t="s">
        <v>808</v>
      </c>
      <c r="B52" s="69">
        <v>0</v>
      </c>
      <c r="C52" s="70">
        <v>0</v>
      </c>
      <c r="D52" s="74"/>
    </row>
    <row r="53" spans="1:7">
      <c r="A53" s="78" t="s">
        <v>809</v>
      </c>
      <c r="B53" s="69">
        <v>0</v>
      </c>
      <c r="C53" s="70">
        <v>0</v>
      </c>
      <c r="D53" s="74"/>
    </row>
    <row r="54" spans="1:7">
      <c r="A54" s="86" t="s">
        <v>810</v>
      </c>
      <c r="B54" s="69">
        <v>0</v>
      </c>
      <c r="C54" s="70">
        <v>0</v>
      </c>
      <c r="D54" s="74"/>
    </row>
    <row r="55" spans="1:7">
      <c r="A55" s="78" t="s">
        <v>811</v>
      </c>
      <c r="B55" s="69">
        <v>0</v>
      </c>
      <c r="C55" s="70">
        <v>0</v>
      </c>
      <c r="D55" s="74"/>
    </row>
    <row r="56" spans="1:7">
      <c r="A56" s="78" t="s">
        <v>812</v>
      </c>
      <c r="B56" s="69">
        <v>0</v>
      </c>
      <c r="C56" s="70">
        <v>0</v>
      </c>
      <c r="D56" s="74"/>
    </row>
    <row r="57" spans="1:7" ht="16.5" thickBot="1">
      <c r="A57" s="78" t="s">
        <v>813</v>
      </c>
      <c r="B57" s="69">
        <v>0</v>
      </c>
      <c r="C57" s="70">
        <v>0</v>
      </c>
      <c r="D57" s="74"/>
    </row>
    <row r="58" spans="1:7" ht="17.25" thickTop="1" thickBot="1">
      <c r="A58" s="98" t="s">
        <v>814</v>
      </c>
      <c r="B58" s="98"/>
      <c r="C58" s="99"/>
      <c r="D58" s="99"/>
    </row>
    <row r="59" spans="1:7" ht="33" thickTop="1" thickBot="1">
      <c r="A59" s="71" t="s">
        <v>815</v>
      </c>
      <c r="B59" s="72">
        <v>1526469.9315801561</v>
      </c>
      <c r="C59" s="72">
        <v>1524286.0700742453</v>
      </c>
      <c r="D59" s="72">
        <v>1570014.6517764702</v>
      </c>
    </row>
    <row r="60" spans="1:7" ht="17.25" thickTop="1" thickBot="1">
      <c r="A60" s="98" t="s">
        <v>817</v>
      </c>
      <c r="B60" s="98">
        <v>1526469.9271999998</v>
      </c>
      <c r="C60" s="99">
        <v>1524286.0700742453</v>
      </c>
      <c r="D60" s="99">
        <v>1570014.6517764705</v>
      </c>
    </row>
    <row r="61" spans="1:7" ht="17.25" thickTop="1" thickBot="1">
      <c r="A61" s="89" t="s">
        <v>818</v>
      </c>
      <c r="B61" s="186">
        <v>4.3801562860608101E-3</v>
      </c>
      <c r="C61" s="186">
        <v>0</v>
      </c>
      <c r="D61" s="172">
        <v>0</v>
      </c>
    </row>
    <row r="63" spans="1:7">
      <c r="A63" s="67"/>
    </row>
    <row r="64" spans="1:7" ht="25.5">
      <c r="A64" s="90" t="s">
        <v>819</v>
      </c>
      <c r="G64" s="13">
        <v>1.0043801562860608</v>
      </c>
    </row>
    <row r="65" spans="1:5">
      <c r="A65" s="91" t="s">
        <v>820</v>
      </c>
    </row>
    <row r="67" spans="1:5">
      <c r="C67" s="188" t="s">
        <v>821</v>
      </c>
      <c r="D67" s="188"/>
    </row>
    <row r="68" spans="1:5" ht="15.6" customHeight="1">
      <c r="B68" s="92"/>
      <c r="C68" s="187" t="s">
        <v>822</v>
      </c>
      <c r="D68" s="187"/>
    </row>
    <row r="69" spans="1:5" ht="15.6" customHeight="1">
      <c r="B69" s="93"/>
      <c r="C69" s="92"/>
      <c r="D69" s="92"/>
      <c r="E69" s="90"/>
    </row>
    <row r="73" spans="1:5">
      <c r="B73" s="75"/>
    </row>
    <row r="75" spans="1:5">
      <c r="B75" s="75"/>
    </row>
    <row r="84" spans="2:4">
      <c r="B84" s="94"/>
      <c r="C84" s="94"/>
      <c r="D84" s="94"/>
    </row>
    <row r="86" spans="2:4">
      <c r="B86" s="95"/>
      <c r="C86" s="95"/>
      <c r="D86" s="95"/>
    </row>
  </sheetData>
  <mergeCells count="2">
    <mergeCell ref="C67:D67"/>
    <mergeCell ref="C68:D68"/>
  </mergeCells>
  <pageMargins left="0.70866141732283472" right="0.70866141732283472" top="0.74803149606299213" bottom="0.74803149606299213" header="0.31496062992125984" footer="0.31496062992125984"/>
  <pageSetup paperSize="9" scale="54" orientation="portrait" r:id="rId1"/>
  <rowBreaks count="1" manualBreakCount="1">
    <brk id="47"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43B47-9254-44B7-8F3D-3B387663308D}">
  <dimension ref="A1:D619"/>
  <sheetViews>
    <sheetView topLeftCell="A577" workbookViewId="0">
      <selection activeCell="D616" activeCellId="1" sqref="B616 D616"/>
    </sheetView>
  </sheetViews>
  <sheetFormatPr defaultRowHeight="15"/>
  <cols>
    <col min="1" max="1" width="12.7109375" bestFit="1" customWidth="1"/>
    <col min="2" max="2" width="13.7109375" customWidth="1"/>
    <col min="3" max="3" width="8.7109375" customWidth="1"/>
    <col min="4" max="4" width="46.5703125" customWidth="1"/>
  </cols>
  <sheetData>
    <row r="1" spans="1:4" ht="15.75">
      <c r="A1" s="102" t="s">
        <v>931</v>
      </c>
      <c r="B1" s="103" t="s">
        <v>28</v>
      </c>
      <c r="C1" s="102" t="s">
        <v>27</v>
      </c>
      <c r="D1" s="102" t="s">
        <v>29</v>
      </c>
    </row>
    <row r="2" spans="1:4">
      <c r="A2" s="104" t="s">
        <v>932</v>
      </c>
      <c r="B2" s="105" t="s">
        <v>933</v>
      </c>
      <c r="C2" s="105" t="s">
        <v>90</v>
      </c>
      <c r="D2" s="105" t="s">
        <v>934</v>
      </c>
    </row>
    <row r="3" spans="1:4">
      <c r="A3" s="104" t="s">
        <v>932</v>
      </c>
      <c r="B3" s="105" t="s">
        <v>935</v>
      </c>
      <c r="C3" s="105" t="s">
        <v>90</v>
      </c>
      <c r="D3" s="105" t="s">
        <v>936</v>
      </c>
    </row>
    <row r="4" spans="1:4">
      <c r="A4" s="12" t="s">
        <v>932</v>
      </c>
      <c r="B4" s="106" t="s">
        <v>31</v>
      </c>
      <c r="C4" s="106" t="s">
        <v>30</v>
      </c>
      <c r="D4" s="106" t="s">
        <v>32</v>
      </c>
    </row>
    <row r="5" spans="1:4" ht="24">
      <c r="A5" s="12" t="s">
        <v>932</v>
      </c>
      <c r="B5" s="106" t="s">
        <v>34</v>
      </c>
      <c r="C5" s="106" t="s">
        <v>33</v>
      </c>
      <c r="D5" s="106" t="s">
        <v>35</v>
      </c>
    </row>
    <row r="6" spans="1:4">
      <c r="A6" s="12" t="s">
        <v>932</v>
      </c>
      <c r="B6" s="106" t="s">
        <v>36</v>
      </c>
      <c r="C6" s="106" t="s">
        <v>33</v>
      </c>
      <c r="D6" s="106" t="s">
        <v>37</v>
      </c>
    </row>
    <row r="7" spans="1:4">
      <c r="A7" s="12" t="s">
        <v>932</v>
      </c>
      <c r="B7" s="106" t="s">
        <v>38</v>
      </c>
      <c r="C7" s="106" t="s">
        <v>33</v>
      </c>
      <c r="D7" s="106" t="s">
        <v>39</v>
      </c>
    </row>
    <row r="8" spans="1:4">
      <c r="A8" s="12" t="s">
        <v>932</v>
      </c>
      <c r="B8" s="106" t="s">
        <v>41</v>
      </c>
      <c r="C8" s="106" t="s">
        <v>40</v>
      </c>
      <c r="D8" s="106" t="s">
        <v>42</v>
      </c>
    </row>
    <row r="9" spans="1:4">
      <c r="A9" s="12" t="s">
        <v>932</v>
      </c>
      <c r="B9" s="106" t="s">
        <v>44</v>
      </c>
      <c r="C9" s="107" t="s">
        <v>43</v>
      </c>
      <c r="D9" s="106" t="s">
        <v>45</v>
      </c>
    </row>
    <row r="10" spans="1:4">
      <c r="A10" s="12" t="s">
        <v>932</v>
      </c>
      <c r="B10" s="106" t="s">
        <v>46</v>
      </c>
      <c r="C10" s="107" t="s">
        <v>43</v>
      </c>
      <c r="D10" s="106" t="s">
        <v>47</v>
      </c>
    </row>
    <row r="11" spans="1:4">
      <c r="A11" s="12" t="s">
        <v>932</v>
      </c>
      <c r="B11" s="106" t="s">
        <v>48</v>
      </c>
      <c r="C11" s="107" t="s">
        <v>43</v>
      </c>
      <c r="D11" s="106" t="s">
        <v>49</v>
      </c>
    </row>
    <row r="12" spans="1:4">
      <c r="A12" s="12" t="s">
        <v>932</v>
      </c>
      <c r="B12" s="106" t="s">
        <v>51</v>
      </c>
      <c r="C12" s="106" t="s">
        <v>50</v>
      </c>
      <c r="D12" s="106" t="s">
        <v>52</v>
      </c>
    </row>
    <row r="13" spans="1:4">
      <c r="A13" s="12" t="s">
        <v>932</v>
      </c>
      <c r="B13" s="106" t="s">
        <v>53</v>
      </c>
      <c r="C13" s="106" t="s">
        <v>50</v>
      </c>
      <c r="D13" s="106" t="s">
        <v>54</v>
      </c>
    </row>
    <row r="14" spans="1:4">
      <c r="A14" s="12" t="s">
        <v>932</v>
      </c>
      <c r="B14" s="106" t="s">
        <v>55</v>
      </c>
      <c r="C14" s="106" t="s">
        <v>50</v>
      </c>
      <c r="D14" s="106" t="s">
        <v>56</v>
      </c>
    </row>
    <row r="15" spans="1:4">
      <c r="A15" s="12" t="s">
        <v>932</v>
      </c>
      <c r="B15" s="106" t="s">
        <v>58</v>
      </c>
      <c r="C15" s="106" t="s">
        <v>57</v>
      </c>
      <c r="D15" s="106" t="s">
        <v>59</v>
      </c>
    </row>
    <row r="16" spans="1:4">
      <c r="A16" s="12" t="s">
        <v>932</v>
      </c>
      <c r="B16" s="106" t="s">
        <v>61</v>
      </c>
      <c r="C16" s="106" t="s">
        <v>60</v>
      </c>
      <c r="D16" s="106" t="s">
        <v>62</v>
      </c>
    </row>
    <row r="17" spans="1:4">
      <c r="A17" s="12" t="s">
        <v>932</v>
      </c>
      <c r="B17" s="106" t="s">
        <v>63</v>
      </c>
      <c r="C17" s="106" t="s">
        <v>60</v>
      </c>
      <c r="D17" s="106" t="s">
        <v>64</v>
      </c>
    </row>
    <row r="18" spans="1:4">
      <c r="A18" s="12" t="s">
        <v>932</v>
      </c>
      <c r="B18" s="108" t="s">
        <v>65</v>
      </c>
      <c r="C18" s="106" t="s">
        <v>60</v>
      </c>
      <c r="D18" s="106" t="s">
        <v>66</v>
      </c>
    </row>
    <row r="19" spans="1:4">
      <c r="A19" s="12" t="s">
        <v>932</v>
      </c>
      <c r="B19" s="106" t="s">
        <v>68</v>
      </c>
      <c r="C19" s="106" t="s">
        <v>67</v>
      </c>
      <c r="D19" s="106" t="s">
        <v>69</v>
      </c>
    </row>
    <row r="20" spans="1:4">
      <c r="A20" s="12" t="s">
        <v>932</v>
      </c>
      <c r="B20" s="106" t="s">
        <v>70</v>
      </c>
      <c r="C20" s="106" t="s">
        <v>67</v>
      </c>
      <c r="D20" s="106" t="s">
        <v>71</v>
      </c>
    </row>
    <row r="21" spans="1:4" ht="24">
      <c r="A21" s="12" t="s">
        <v>932</v>
      </c>
      <c r="B21" s="106" t="s">
        <v>73</v>
      </c>
      <c r="C21" s="106" t="s">
        <v>72</v>
      </c>
      <c r="D21" s="106" t="s">
        <v>74</v>
      </c>
    </row>
    <row r="22" spans="1:4">
      <c r="A22" s="12" t="s">
        <v>932</v>
      </c>
      <c r="B22" s="106" t="s">
        <v>75</v>
      </c>
      <c r="C22" s="106" t="s">
        <v>67</v>
      </c>
      <c r="D22" s="106" t="s">
        <v>76</v>
      </c>
    </row>
    <row r="23" spans="1:4">
      <c r="A23" s="12" t="s">
        <v>932</v>
      </c>
      <c r="B23" s="106" t="s">
        <v>78</v>
      </c>
      <c r="C23" s="106" t="s">
        <v>77</v>
      </c>
      <c r="D23" s="106" t="s">
        <v>79</v>
      </c>
    </row>
    <row r="24" spans="1:4">
      <c r="A24" s="12" t="s">
        <v>932</v>
      </c>
      <c r="B24" s="106" t="s">
        <v>81</v>
      </c>
      <c r="C24" s="106" t="s">
        <v>80</v>
      </c>
      <c r="D24" s="106" t="s">
        <v>82</v>
      </c>
    </row>
    <row r="25" spans="1:4" ht="24">
      <c r="A25" s="12" t="s">
        <v>932</v>
      </c>
      <c r="B25" s="106" t="s">
        <v>84</v>
      </c>
      <c r="C25" s="106" t="s">
        <v>83</v>
      </c>
      <c r="D25" s="106" t="s">
        <v>85</v>
      </c>
    </row>
    <row r="26" spans="1:4">
      <c r="A26" s="12" t="s">
        <v>932</v>
      </c>
      <c r="B26" s="109" t="s">
        <v>86</v>
      </c>
      <c r="C26" s="110" t="s">
        <v>83</v>
      </c>
      <c r="D26" s="110" t="s">
        <v>87</v>
      </c>
    </row>
    <row r="27" spans="1:4">
      <c r="A27" s="12" t="s">
        <v>932</v>
      </c>
      <c r="B27" s="110" t="s">
        <v>88</v>
      </c>
      <c r="C27" s="110" t="s">
        <v>83</v>
      </c>
      <c r="D27" s="110" t="s">
        <v>89</v>
      </c>
    </row>
    <row r="28" spans="1:4">
      <c r="A28" s="12" t="s">
        <v>932</v>
      </c>
      <c r="B28" s="106" t="s">
        <v>91</v>
      </c>
      <c r="C28" s="106" t="s">
        <v>90</v>
      </c>
      <c r="D28" s="106" t="s">
        <v>92</v>
      </c>
    </row>
    <row r="29" spans="1:4">
      <c r="A29" s="12" t="s">
        <v>932</v>
      </c>
      <c r="B29" s="106" t="s">
        <v>93</v>
      </c>
      <c r="C29" s="106" t="s">
        <v>90</v>
      </c>
      <c r="D29" s="106" t="s">
        <v>94</v>
      </c>
    </row>
    <row r="30" spans="1:4">
      <c r="A30" s="12" t="s">
        <v>932</v>
      </c>
      <c r="B30" s="106" t="s">
        <v>95</v>
      </c>
      <c r="C30" s="106" t="s">
        <v>90</v>
      </c>
      <c r="D30" s="106" t="s">
        <v>96</v>
      </c>
    </row>
    <row r="31" spans="1:4">
      <c r="A31" s="12" t="s">
        <v>932</v>
      </c>
      <c r="B31" s="106" t="s">
        <v>97</v>
      </c>
      <c r="C31" s="106" t="s">
        <v>90</v>
      </c>
      <c r="D31" s="106" t="s">
        <v>98</v>
      </c>
    </row>
    <row r="32" spans="1:4">
      <c r="A32" s="12" t="s">
        <v>932</v>
      </c>
      <c r="B32" s="106" t="s">
        <v>99</v>
      </c>
      <c r="C32" s="106" t="s">
        <v>90</v>
      </c>
      <c r="D32" s="106" t="s">
        <v>100</v>
      </c>
    </row>
    <row r="33" spans="1:4">
      <c r="A33" s="12" t="s">
        <v>932</v>
      </c>
      <c r="B33" s="106" t="s">
        <v>101</v>
      </c>
      <c r="C33" s="106" t="s">
        <v>90</v>
      </c>
      <c r="D33" s="106" t="s">
        <v>102</v>
      </c>
    </row>
    <row r="34" spans="1:4">
      <c r="A34" s="12" t="s">
        <v>932</v>
      </c>
      <c r="B34" s="106" t="s">
        <v>103</v>
      </c>
      <c r="C34" s="106" t="s">
        <v>90</v>
      </c>
      <c r="D34" s="106" t="s">
        <v>104</v>
      </c>
    </row>
    <row r="35" spans="1:4" ht="24">
      <c r="A35" s="12" t="s">
        <v>932</v>
      </c>
      <c r="B35" s="106" t="s">
        <v>105</v>
      </c>
      <c r="C35" s="106" t="s">
        <v>90</v>
      </c>
      <c r="D35" s="106" t="s">
        <v>106</v>
      </c>
    </row>
    <row r="36" spans="1:4">
      <c r="A36" s="12" t="s">
        <v>932</v>
      </c>
      <c r="B36" s="106" t="s">
        <v>107</v>
      </c>
      <c r="C36" s="106" t="s">
        <v>90</v>
      </c>
      <c r="D36" s="106" t="s">
        <v>108</v>
      </c>
    </row>
    <row r="37" spans="1:4">
      <c r="A37" s="12" t="s">
        <v>932</v>
      </c>
      <c r="B37" s="106" t="s">
        <v>109</v>
      </c>
      <c r="C37" s="106" t="s">
        <v>90</v>
      </c>
      <c r="D37" s="106" t="s">
        <v>110</v>
      </c>
    </row>
    <row r="38" spans="1:4">
      <c r="A38" s="12" t="s">
        <v>932</v>
      </c>
      <c r="B38" s="110" t="s">
        <v>111</v>
      </c>
      <c r="C38" s="110" t="s">
        <v>90</v>
      </c>
      <c r="D38" s="110" t="s">
        <v>112</v>
      </c>
    </row>
    <row r="39" spans="1:4">
      <c r="A39" s="12" t="s">
        <v>932</v>
      </c>
      <c r="B39" s="106" t="s">
        <v>114</v>
      </c>
      <c r="C39" s="106" t="s">
        <v>113</v>
      </c>
      <c r="D39" s="106" t="s">
        <v>115</v>
      </c>
    </row>
    <row r="40" spans="1:4">
      <c r="A40" s="12" t="s">
        <v>932</v>
      </c>
      <c r="B40" s="106" t="s">
        <v>117</v>
      </c>
      <c r="C40" s="106" t="s">
        <v>116</v>
      </c>
      <c r="D40" s="106" t="s">
        <v>118</v>
      </c>
    </row>
    <row r="41" spans="1:4">
      <c r="A41" s="12" t="s">
        <v>932</v>
      </c>
      <c r="B41" s="106" t="s">
        <v>119</v>
      </c>
      <c r="C41" s="106" t="s">
        <v>116</v>
      </c>
      <c r="D41" s="106" t="s">
        <v>120</v>
      </c>
    </row>
    <row r="42" spans="1:4" ht="24">
      <c r="A42" s="12" t="s">
        <v>932</v>
      </c>
      <c r="B42" s="106" t="s">
        <v>121</v>
      </c>
      <c r="C42" s="106" t="s">
        <v>116</v>
      </c>
      <c r="D42" s="106" t="s">
        <v>122</v>
      </c>
    </row>
    <row r="43" spans="1:4">
      <c r="A43" s="12" t="s">
        <v>932</v>
      </c>
      <c r="B43" s="106" t="s">
        <v>123</v>
      </c>
      <c r="C43" s="106" t="s">
        <v>116</v>
      </c>
      <c r="D43" s="106" t="s">
        <v>124</v>
      </c>
    </row>
    <row r="44" spans="1:4" ht="24">
      <c r="A44" s="12" t="s">
        <v>932</v>
      </c>
      <c r="B44" s="106" t="s">
        <v>125</v>
      </c>
      <c r="C44" s="106" t="s">
        <v>113</v>
      </c>
      <c r="D44" s="106" t="s">
        <v>126</v>
      </c>
    </row>
    <row r="45" spans="1:4">
      <c r="A45" s="12" t="s">
        <v>932</v>
      </c>
      <c r="B45" s="110" t="s">
        <v>127</v>
      </c>
      <c r="C45" s="110" t="s">
        <v>113</v>
      </c>
      <c r="D45" s="110" t="s">
        <v>128</v>
      </c>
    </row>
    <row r="46" spans="1:4" ht="24">
      <c r="A46" s="12" t="s">
        <v>932</v>
      </c>
      <c r="B46" s="106" t="s">
        <v>129</v>
      </c>
      <c r="C46" s="106" t="s">
        <v>113</v>
      </c>
      <c r="D46" s="106" t="s">
        <v>130</v>
      </c>
    </row>
    <row r="47" spans="1:4" ht="24">
      <c r="A47" s="12" t="s">
        <v>932</v>
      </c>
      <c r="B47" s="106" t="s">
        <v>131</v>
      </c>
      <c r="C47" s="106" t="s">
        <v>113</v>
      </c>
      <c r="D47" s="106" t="s">
        <v>132</v>
      </c>
    </row>
    <row r="48" spans="1:4" ht="24">
      <c r="A48" s="12" t="s">
        <v>932</v>
      </c>
      <c r="B48" s="106" t="s">
        <v>134</v>
      </c>
      <c r="C48" s="106" t="s">
        <v>133</v>
      </c>
      <c r="D48" s="106" t="s">
        <v>135</v>
      </c>
    </row>
    <row r="49" spans="1:4">
      <c r="A49" s="12" t="s">
        <v>932</v>
      </c>
      <c r="B49" s="106" t="s">
        <v>137</v>
      </c>
      <c r="C49" s="106" t="s">
        <v>136</v>
      </c>
      <c r="D49" s="106" t="s">
        <v>138</v>
      </c>
    </row>
    <row r="50" spans="1:4" ht="24">
      <c r="A50" s="12" t="s">
        <v>932</v>
      </c>
      <c r="B50" s="106" t="s">
        <v>139</v>
      </c>
      <c r="C50" s="106" t="s">
        <v>133</v>
      </c>
      <c r="D50" s="106" t="s">
        <v>140</v>
      </c>
    </row>
    <row r="51" spans="1:4">
      <c r="A51" s="12" t="s">
        <v>932</v>
      </c>
      <c r="B51" s="106" t="s">
        <v>141</v>
      </c>
      <c r="C51" s="106" t="s">
        <v>133</v>
      </c>
      <c r="D51" s="106" t="s">
        <v>142</v>
      </c>
    </row>
    <row r="52" spans="1:4">
      <c r="A52" s="12" t="s">
        <v>932</v>
      </c>
      <c r="B52" s="106" t="s">
        <v>143</v>
      </c>
      <c r="C52" s="106" t="s">
        <v>133</v>
      </c>
      <c r="D52" s="106" t="s">
        <v>144</v>
      </c>
    </row>
    <row r="53" spans="1:4">
      <c r="A53" s="12" t="s">
        <v>932</v>
      </c>
      <c r="B53" s="106" t="s">
        <v>145</v>
      </c>
      <c r="C53" s="106" t="s">
        <v>133</v>
      </c>
      <c r="D53" s="106" t="s">
        <v>146</v>
      </c>
    </row>
    <row r="54" spans="1:4">
      <c r="A54" s="12" t="s">
        <v>932</v>
      </c>
      <c r="B54" s="106" t="s">
        <v>147</v>
      </c>
      <c r="C54" s="106" t="s">
        <v>133</v>
      </c>
      <c r="D54" s="106" t="s">
        <v>148</v>
      </c>
    </row>
    <row r="55" spans="1:4">
      <c r="A55" s="12" t="s">
        <v>932</v>
      </c>
      <c r="B55" s="106" t="s">
        <v>149</v>
      </c>
      <c r="C55" s="106" t="s">
        <v>133</v>
      </c>
      <c r="D55" s="106" t="s">
        <v>150</v>
      </c>
    </row>
    <row r="56" spans="1:4">
      <c r="A56" s="12" t="s">
        <v>932</v>
      </c>
      <c r="B56" s="106" t="s">
        <v>151</v>
      </c>
      <c r="C56" s="106" t="s">
        <v>133</v>
      </c>
      <c r="D56" s="106" t="s">
        <v>152</v>
      </c>
    </row>
    <row r="57" spans="1:4">
      <c r="A57" s="12" t="s">
        <v>932</v>
      </c>
      <c r="B57" s="106" t="s">
        <v>153</v>
      </c>
      <c r="C57" s="106" t="s">
        <v>133</v>
      </c>
      <c r="D57" s="106" t="s">
        <v>154</v>
      </c>
    </row>
    <row r="58" spans="1:4">
      <c r="A58" s="12" t="s">
        <v>932</v>
      </c>
      <c r="B58" s="106" t="s">
        <v>155</v>
      </c>
      <c r="C58" s="106" t="s">
        <v>133</v>
      </c>
      <c r="D58" s="106" t="s">
        <v>156</v>
      </c>
    </row>
    <row r="59" spans="1:4">
      <c r="A59" s="12" t="s">
        <v>932</v>
      </c>
      <c r="B59" s="106" t="s">
        <v>157</v>
      </c>
      <c r="C59" s="106" t="s">
        <v>133</v>
      </c>
      <c r="D59" s="106" t="s">
        <v>158</v>
      </c>
    </row>
    <row r="60" spans="1:4">
      <c r="A60" s="12" t="s">
        <v>932</v>
      </c>
      <c r="B60" s="106" t="s">
        <v>159</v>
      </c>
      <c r="C60" s="106" t="s">
        <v>133</v>
      </c>
      <c r="D60" s="106" t="s">
        <v>160</v>
      </c>
    </row>
    <row r="61" spans="1:4">
      <c r="A61" s="12" t="s">
        <v>932</v>
      </c>
      <c r="B61" s="106" t="s">
        <v>161</v>
      </c>
      <c r="C61" s="106" t="s">
        <v>133</v>
      </c>
      <c r="D61" s="106" t="s">
        <v>162</v>
      </c>
    </row>
    <row r="62" spans="1:4">
      <c r="A62" s="12" t="s">
        <v>932</v>
      </c>
      <c r="B62" s="106" t="s">
        <v>163</v>
      </c>
      <c r="C62" s="106" t="s">
        <v>133</v>
      </c>
      <c r="D62" s="106" t="s">
        <v>164</v>
      </c>
    </row>
    <row r="63" spans="1:4">
      <c r="A63" s="12" t="s">
        <v>932</v>
      </c>
      <c r="B63" s="110" t="s">
        <v>166</v>
      </c>
      <c r="C63" s="110" t="s">
        <v>165</v>
      </c>
      <c r="D63" s="110" t="s">
        <v>167</v>
      </c>
    </row>
    <row r="64" spans="1:4">
      <c r="A64" s="12" t="s">
        <v>932</v>
      </c>
      <c r="B64" s="106" t="s">
        <v>168</v>
      </c>
      <c r="C64" s="106" t="s">
        <v>113</v>
      </c>
      <c r="D64" s="106" t="s">
        <v>169</v>
      </c>
    </row>
    <row r="65" spans="1:4" ht="24">
      <c r="A65" s="12" t="s">
        <v>937</v>
      </c>
      <c r="B65" s="106" t="s">
        <v>170</v>
      </c>
      <c r="C65" s="106" t="s">
        <v>40</v>
      </c>
      <c r="D65" s="106" t="s">
        <v>171</v>
      </c>
    </row>
    <row r="66" spans="1:4">
      <c r="A66" s="12" t="s">
        <v>937</v>
      </c>
      <c r="B66" s="106" t="s">
        <v>172</v>
      </c>
      <c r="C66" s="106" t="s">
        <v>43</v>
      </c>
      <c r="D66" s="106" t="s">
        <v>173</v>
      </c>
    </row>
    <row r="67" spans="1:4">
      <c r="A67" s="12" t="s">
        <v>937</v>
      </c>
      <c r="B67" s="106" t="s">
        <v>174</v>
      </c>
      <c r="C67" s="106" t="s">
        <v>43</v>
      </c>
      <c r="D67" s="106" t="s">
        <v>175</v>
      </c>
    </row>
    <row r="68" spans="1:4">
      <c r="A68" s="12" t="s">
        <v>937</v>
      </c>
      <c r="B68" s="106" t="s">
        <v>176</v>
      </c>
      <c r="C68" s="106" t="s">
        <v>43</v>
      </c>
      <c r="D68" s="106" t="s">
        <v>177</v>
      </c>
    </row>
    <row r="69" spans="1:4" ht="24">
      <c r="A69" s="12" t="s">
        <v>937</v>
      </c>
      <c r="B69" s="106" t="s">
        <v>178</v>
      </c>
      <c r="C69" s="106" t="s">
        <v>50</v>
      </c>
      <c r="D69" s="106" t="s">
        <v>179</v>
      </c>
    </row>
    <row r="70" spans="1:4" ht="24">
      <c r="A70" s="12" t="s">
        <v>937</v>
      </c>
      <c r="B70" s="106" t="s">
        <v>180</v>
      </c>
      <c r="C70" s="106" t="s">
        <v>50</v>
      </c>
      <c r="D70" s="106" t="s">
        <v>181</v>
      </c>
    </row>
    <row r="71" spans="1:4">
      <c r="A71" s="12" t="s">
        <v>937</v>
      </c>
      <c r="B71" s="106" t="s">
        <v>182</v>
      </c>
      <c r="C71" s="106" t="s">
        <v>50</v>
      </c>
      <c r="D71" s="106" t="s">
        <v>183</v>
      </c>
    </row>
    <row r="72" spans="1:4">
      <c r="A72" s="12" t="s">
        <v>937</v>
      </c>
      <c r="B72" s="106" t="s">
        <v>184</v>
      </c>
      <c r="C72" s="106" t="s">
        <v>57</v>
      </c>
      <c r="D72" s="106" t="s">
        <v>185</v>
      </c>
    </row>
    <row r="73" spans="1:4">
      <c r="A73" s="12" t="s">
        <v>937</v>
      </c>
      <c r="B73" s="106" t="s">
        <v>186</v>
      </c>
      <c r="C73" s="106" t="s">
        <v>60</v>
      </c>
      <c r="D73" s="106" t="s">
        <v>187</v>
      </c>
    </row>
    <row r="74" spans="1:4">
      <c r="A74" s="12" t="s">
        <v>937</v>
      </c>
      <c r="B74" s="106" t="s">
        <v>188</v>
      </c>
      <c r="C74" s="106" t="s">
        <v>60</v>
      </c>
      <c r="D74" s="106" t="s">
        <v>189</v>
      </c>
    </row>
    <row r="75" spans="1:4">
      <c r="A75" s="12" t="s">
        <v>937</v>
      </c>
      <c r="B75" s="106" t="s">
        <v>190</v>
      </c>
      <c r="C75" s="106" t="s">
        <v>60</v>
      </c>
      <c r="D75" s="106" t="s">
        <v>191</v>
      </c>
    </row>
    <row r="76" spans="1:4" ht="24">
      <c r="A76" s="12" t="s">
        <v>937</v>
      </c>
      <c r="B76" s="106" t="s">
        <v>192</v>
      </c>
      <c r="C76" s="106" t="s">
        <v>67</v>
      </c>
      <c r="D76" s="106" t="s">
        <v>193</v>
      </c>
    </row>
    <row r="77" spans="1:4" ht="24">
      <c r="A77" s="12" t="s">
        <v>937</v>
      </c>
      <c r="B77" s="106" t="s">
        <v>194</v>
      </c>
      <c r="C77" s="106" t="s">
        <v>67</v>
      </c>
      <c r="D77" s="106" t="s">
        <v>195</v>
      </c>
    </row>
    <row r="78" spans="1:4" ht="24">
      <c r="A78" s="12" t="s">
        <v>937</v>
      </c>
      <c r="B78" s="106" t="s">
        <v>196</v>
      </c>
      <c r="C78" s="106" t="s">
        <v>67</v>
      </c>
      <c r="D78" s="106" t="s">
        <v>197</v>
      </c>
    </row>
    <row r="79" spans="1:4">
      <c r="A79" s="12" t="s">
        <v>937</v>
      </c>
      <c r="B79" s="106" t="s">
        <v>199</v>
      </c>
      <c r="C79" s="106" t="s">
        <v>198</v>
      </c>
      <c r="D79" s="106" t="s">
        <v>200</v>
      </c>
    </row>
    <row r="80" spans="1:4" ht="24">
      <c r="A80" s="12" t="s">
        <v>937</v>
      </c>
      <c r="B80" s="106" t="s">
        <v>202</v>
      </c>
      <c r="C80" s="106" t="s">
        <v>201</v>
      </c>
      <c r="D80" s="106" t="s">
        <v>203</v>
      </c>
    </row>
    <row r="81" spans="1:4">
      <c r="A81" s="12" t="s">
        <v>937</v>
      </c>
      <c r="B81" s="106" t="s">
        <v>204</v>
      </c>
      <c r="C81" s="106" t="s">
        <v>201</v>
      </c>
      <c r="D81" s="106" t="s">
        <v>205</v>
      </c>
    </row>
    <row r="82" spans="1:4" ht="24">
      <c r="A82" s="12" t="s">
        <v>937</v>
      </c>
      <c r="B82" s="106" t="s">
        <v>206</v>
      </c>
      <c r="C82" s="106" t="s">
        <v>201</v>
      </c>
      <c r="D82" s="106" t="s">
        <v>207</v>
      </c>
    </row>
    <row r="83" spans="1:4">
      <c r="A83" s="12" t="s">
        <v>937</v>
      </c>
      <c r="B83" s="106" t="s">
        <v>208</v>
      </c>
      <c r="C83" s="106" t="s">
        <v>201</v>
      </c>
      <c r="D83" s="106" t="s">
        <v>209</v>
      </c>
    </row>
    <row r="84" spans="1:4">
      <c r="A84" s="12" t="s">
        <v>937</v>
      </c>
      <c r="B84" s="111" t="s">
        <v>211</v>
      </c>
      <c r="C84" s="111" t="s">
        <v>210</v>
      </c>
      <c r="D84" s="111" t="s">
        <v>212</v>
      </c>
    </row>
    <row r="85" spans="1:4" ht="24">
      <c r="A85" s="12" t="s">
        <v>937</v>
      </c>
      <c r="B85" s="106" t="s">
        <v>214</v>
      </c>
      <c r="C85" s="106" t="s">
        <v>213</v>
      </c>
      <c r="D85" s="106" t="s">
        <v>215</v>
      </c>
    </row>
    <row r="86" spans="1:4" ht="24">
      <c r="A86" s="12" t="s">
        <v>937</v>
      </c>
      <c r="B86" s="106" t="s">
        <v>216</v>
      </c>
      <c r="C86" s="106" t="s">
        <v>213</v>
      </c>
      <c r="D86" s="106" t="s">
        <v>217</v>
      </c>
    </row>
    <row r="87" spans="1:4">
      <c r="A87" s="12" t="s">
        <v>937</v>
      </c>
      <c r="B87" s="106" t="s">
        <v>218</v>
      </c>
      <c r="C87" s="106" t="s">
        <v>213</v>
      </c>
      <c r="D87" s="106" t="s">
        <v>219</v>
      </c>
    </row>
    <row r="88" spans="1:4" ht="24">
      <c r="A88" s="12" t="s">
        <v>937</v>
      </c>
      <c r="B88" s="106" t="s">
        <v>220</v>
      </c>
      <c r="C88" s="106" t="s">
        <v>213</v>
      </c>
      <c r="D88" s="106" t="s">
        <v>221</v>
      </c>
    </row>
    <row r="89" spans="1:4" ht="24">
      <c r="A89" s="12" t="s">
        <v>937</v>
      </c>
      <c r="B89" s="106" t="s">
        <v>222</v>
      </c>
      <c r="C89" s="106" t="s">
        <v>213</v>
      </c>
      <c r="D89" s="106" t="s">
        <v>223</v>
      </c>
    </row>
    <row r="90" spans="1:4" ht="24">
      <c r="A90" s="12" t="s">
        <v>937</v>
      </c>
      <c r="B90" s="106" t="s">
        <v>224</v>
      </c>
      <c r="C90" s="106" t="s">
        <v>213</v>
      </c>
      <c r="D90" s="106" t="s">
        <v>225</v>
      </c>
    </row>
    <row r="91" spans="1:4" ht="24">
      <c r="A91" s="12" t="s">
        <v>937</v>
      </c>
      <c r="B91" s="106" t="s">
        <v>226</v>
      </c>
      <c r="C91" s="106" t="s">
        <v>213</v>
      </c>
      <c r="D91" s="106" t="s">
        <v>227</v>
      </c>
    </row>
    <row r="92" spans="1:4" ht="24">
      <c r="A92" s="12" t="s">
        <v>937</v>
      </c>
      <c r="B92" s="106" t="s">
        <v>228</v>
      </c>
      <c r="C92" s="106" t="s">
        <v>213</v>
      </c>
      <c r="D92" s="106" t="s">
        <v>229</v>
      </c>
    </row>
    <row r="93" spans="1:4" ht="24">
      <c r="A93" s="12" t="s">
        <v>937</v>
      </c>
      <c r="B93" s="106" t="s">
        <v>230</v>
      </c>
      <c r="C93" s="106" t="s">
        <v>213</v>
      </c>
      <c r="D93" s="106" t="s">
        <v>231</v>
      </c>
    </row>
    <row r="94" spans="1:4">
      <c r="A94" s="12" t="s">
        <v>937</v>
      </c>
      <c r="B94" s="106" t="s">
        <v>232</v>
      </c>
      <c r="C94" s="106" t="s">
        <v>213</v>
      </c>
      <c r="D94" s="106" t="s">
        <v>233</v>
      </c>
    </row>
    <row r="95" spans="1:4" ht="24">
      <c r="A95" s="12" t="s">
        <v>937</v>
      </c>
      <c r="B95" s="106" t="s">
        <v>234</v>
      </c>
      <c r="C95" s="106" t="s">
        <v>213</v>
      </c>
      <c r="D95" s="106" t="s">
        <v>235</v>
      </c>
    </row>
    <row r="96" spans="1:4">
      <c r="A96" s="12" t="s">
        <v>937</v>
      </c>
      <c r="B96" s="112" t="s">
        <v>236</v>
      </c>
      <c r="C96" s="106" t="s">
        <v>213</v>
      </c>
      <c r="D96" s="106" t="s">
        <v>237</v>
      </c>
    </row>
    <row r="97" spans="1:4">
      <c r="A97" s="12" t="s">
        <v>937</v>
      </c>
      <c r="B97" s="112" t="s">
        <v>238</v>
      </c>
      <c r="C97" s="106" t="s">
        <v>213</v>
      </c>
      <c r="D97" s="106" t="s">
        <v>239</v>
      </c>
    </row>
    <row r="98" spans="1:4">
      <c r="A98" s="12" t="s">
        <v>937</v>
      </c>
      <c r="B98" s="106" t="s">
        <v>241</v>
      </c>
      <c r="C98" s="106" t="s">
        <v>240</v>
      </c>
      <c r="D98" s="106" t="s">
        <v>242</v>
      </c>
    </row>
    <row r="99" spans="1:4">
      <c r="A99" s="12" t="s">
        <v>937</v>
      </c>
      <c r="B99" s="106" t="s">
        <v>243</v>
      </c>
      <c r="C99" s="106" t="s">
        <v>240</v>
      </c>
      <c r="D99" s="106" t="s">
        <v>244</v>
      </c>
    </row>
    <row r="100" spans="1:4">
      <c r="A100" s="12" t="s">
        <v>937</v>
      </c>
      <c r="B100" s="106" t="s">
        <v>246</v>
      </c>
      <c r="C100" s="106" t="s">
        <v>245</v>
      </c>
      <c r="D100" s="106" t="s">
        <v>247</v>
      </c>
    </row>
    <row r="101" spans="1:4">
      <c r="A101" s="12" t="s">
        <v>937</v>
      </c>
      <c r="B101" s="106" t="s">
        <v>938</v>
      </c>
      <c r="C101" s="106" t="s">
        <v>245</v>
      </c>
      <c r="D101" s="106" t="s">
        <v>939</v>
      </c>
    </row>
    <row r="102" spans="1:4">
      <c r="A102" s="12" t="s">
        <v>937</v>
      </c>
      <c r="B102" s="106" t="s">
        <v>248</v>
      </c>
      <c r="C102" s="106" t="s">
        <v>240</v>
      </c>
      <c r="D102" s="106" t="s">
        <v>249</v>
      </c>
    </row>
    <row r="103" spans="1:4">
      <c r="A103" s="12" t="s">
        <v>937</v>
      </c>
      <c r="B103" s="106" t="s">
        <v>250</v>
      </c>
      <c r="C103" s="106" t="s">
        <v>240</v>
      </c>
      <c r="D103" s="106" t="s">
        <v>251</v>
      </c>
    </row>
    <row r="104" spans="1:4">
      <c r="A104" s="12" t="s">
        <v>937</v>
      </c>
      <c r="B104" s="106" t="s">
        <v>252</v>
      </c>
      <c r="C104" s="106" t="s">
        <v>240</v>
      </c>
      <c r="D104" s="106" t="s">
        <v>253</v>
      </c>
    </row>
    <row r="105" spans="1:4">
      <c r="A105" s="12" t="s">
        <v>937</v>
      </c>
      <c r="B105" s="106" t="s">
        <v>254</v>
      </c>
      <c r="C105" s="106" t="s">
        <v>240</v>
      </c>
      <c r="D105" s="106" t="s">
        <v>255</v>
      </c>
    </row>
    <row r="106" spans="1:4">
      <c r="A106" s="12" t="s">
        <v>937</v>
      </c>
      <c r="B106" s="106" t="s">
        <v>256</v>
      </c>
      <c r="C106" s="106" t="s">
        <v>240</v>
      </c>
      <c r="D106" s="106" t="s">
        <v>257</v>
      </c>
    </row>
    <row r="107" spans="1:4">
      <c r="A107" s="12" t="s">
        <v>937</v>
      </c>
      <c r="B107" s="106" t="s">
        <v>258</v>
      </c>
      <c r="C107" s="106" t="s">
        <v>240</v>
      </c>
      <c r="D107" s="106" t="s">
        <v>259</v>
      </c>
    </row>
    <row r="108" spans="1:4">
      <c r="A108" s="12" t="s">
        <v>937</v>
      </c>
      <c r="B108" s="106" t="s">
        <v>260</v>
      </c>
      <c r="C108" s="106" t="s">
        <v>240</v>
      </c>
      <c r="D108" s="106" t="s">
        <v>261</v>
      </c>
    </row>
    <row r="109" spans="1:4">
      <c r="A109" s="12" t="s">
        <v>937</v>
      </c>
      <c r="B109" s="106" t="s">
        <v>262</v>
      </c>
      <c r="C109" s="106" t="s">
        <v>240</v>
      </c>
      <c r="D109" s="106" t="s">
        <v>263</v>
      </c>
    </row>
    <row r="110" spans="1:4" ht="24">
      <c r="A110" s="12" t="s">
        <v>937</v>
      </c>
      <c r="B110" s="106" t="s">
        <v>265</v>
      </c>
      <c r="C110" s="106" t="s">
        <v>264</v>
      </c>
      <c r="D110" s="106" t="s">
        <v>266</v>
      </c>
    </row>
    <row r="111" spans="1:4">
      <c r="A111" s="12" t="s">
        <v>937</v>
      </c>
      <c r="B111" s="106" t="s">
        <v>267</v>
      </c>
      <c r="C111" s="106" t="s">
        <v>264</v>
      </c>
      <c r="D111" s="106" t="s">
        <v>268</v>
      </c>
    </row>
    <row r="112" spans="1:4">
      <c r="A112" s="12" t="s">
        <v>937</v>
      </c>
      <c r="B112" s="106" t="s">
        <v>269</v>
      </c>
      <c r="C112" s="106" t="s">
        <v>264</v>
      </c>
      <c r="D112" s="106" t="s">
        <v>270</v>
      </c>
    </row>
    <row r="113" spans="1:4" ht="24">
      <c r="A113" s="12" t="s">
        <v>937</v>
      </c>
      <c r="B113" s="106" t="s">
        <v>940</v>
      </c>
      <c r="C113" s="106" t="s">
        <v>264</v>
      </c>
      <c r="D113" s="106" t="s">
        <v>941</v>
      </c>
    </row>
    <row r="114" spans="1:4" ht="24">
      <c r="A114" s="12" t="s">
        <v>937</v>
      </c>
      <c r="B114" s="106" t="s">
        <v>942</v>
      </c>
      <c r="C114" s="106" t="s">
        <v>264</v>
      </c>
      <c r="D114" s="106" t="s">
        <v>943</v>
      </c>
    </row>
    <row r="115" spans="1:4" ht="24">
      <c r="A115" s="12" t="s">
        <v>937</v>
      </c>
      <c r="B115" s="106" t="s">
        <v>944</v>
      </c>
      <c r="C115" s="106" t="s">
        <v>264</v>
      </c>
      <c r="D115" s="106" t="s">
        <v>945</v>
      </c>
    </row>
    <row r="116" spans="1:4" ht="24">
      <c r="A116" s="12" t="s">
        <v>937</v>
      </c>
      <c r="B116" s="106" t="s">
        <v>946</v>
      </c>
      <c r="C116" s="106" t="s">
        <v>264</v>
      </c>
      <c r="D116" s="106" t="s">
        <v>947</v>
      </c>
    </row>
    <row r="117" spans="1:4" ht="24">
      <c r="A117" s="12" t="s">
        <v>937</v>
      </c>
      <c r="B117" s="106" t="s">
        <v>948</v>
      </c>
      <c r="C117" s="106" t="s">
        <v>264</v>
      </c>
      <c r="D117" s="106" t="s">
        <v>949</v>
      </c>
    </row>
    <row r="118" spans="1:4" ht="24">
      <c r="A118" s="12" t="s">
        <v>937</v>
      </c>
      <c r="B118" s="106" t="s">
        <v>950</v>
      </c>
      <c r="C118" s="106" t="s">
        <v>264</v>
      </c>
      <c r="D118" s="106" t="s">
        <v>951</v>
      </c>
    </row>
    <row r="119" spans="1:4" ht="24">
      <c r="A119" s="12" t="s">
        <v>937</v>
      </c>
      <c r="B119" s="106" t="s">
        <v>952</v>
      </c>
      <c r="C119" s="106" t="s">
        <v>264</v>
      </c>
      <c r="D119" s="106" t="s">
        <v>953</v>
      </c>
    </row>
    <row r="120" spans="1:4" ht="24">
      <c r="A120" s="12" t="s">
        <v>937</v>
      </c>
      <c r="B120" s="106" t="s">
        <v>337</v>
      </c>
      <c r="C120" s="106" t="s">
        <v>264</v>
      </c>
      <c r="D120" s="106" t="s">
        <v>954</v>
      </c>
    </row>
    <row r="121" spans="1:4">
      <c r="A121" s="12" t="s">
        <v>937</v>
      </c>
      <c r="B121" s="106" t="s">
        <v>272</v>
      </c>
      <c r="C121" s="106" t="s">
        <v>271</v>
      </c>
      <c r="D121" s="106" t="s">
        <v>273</v>
      </c>
    </row>
    <row r="122" spans="1:4">
      <c r="A122" s="12" t="s">
        <v>937</v>
      </c>
      <c r="B122" s="106" t="s">
        <v>274</v>
      </c>
      <c r="C122" s="106" t="s">
        <v>271</v>
      </c>
      <c r="D122" s="106" t="s">
        <v>275</v>
      </c>
    </row>
    <row r="123" spans="1:4">
      <c r="A123" s="12" t="s">
        <v>937</v>
      </c>
      <c r="B123" s="106" t="s">
        <v>276</v>
      </c>
      <c r="C123" s="106" t="s">
        <v>271</v>
      </c>
      <c r="D123" s="106" t="s">
        <v>277</v>
      </c>
    </row>
    <row r="124" spans="1:4" ht="24">
      <c r="A124" s="12" t="s">
        <v>937</v>
      </c>
      <c r="B124" s="106" t="s">
        <v>278</v>
      </c>
      <c r="C124" s="106" t="s">
        <v>271</v>
      </c>
      <c r="D124" s="106" t="s">
        <v>279</v>
      </c>
    </row>
    <row r="125" spans="1:4" ht="24">
      <c r="A125" s="12" t="s">
        <v>937</v>
      </c>
      <c r="B125" s="106" t="s">
        <v>280</v>
      </c>
      <c r="C125" s="106" t="s">
        <v>271</v>
      </c>
      <c r="D125" s="106" t="s">
        <v>281</v>
      </c>
    </row>
    <row r="126" spans="1:4">
      <c r="A126" s="12" t="s">
        <v>937</v>
      </c>
      <c r="B126" s="106" t="s">
        <v>282</v>
      </c>
      <c r="C126" s="106" t="s">
        <v>271</v>
      </c>
      <c r="D126" s="106" t="s">
        <v>283</v>
      </c>
    </row>
    <row r="127" spans="1:4">
      <c r="A127" s="12" t="s">
        <v>937</v>
      </c>
      <c r="B127" s="113" t="s">
        <v>955</v>
      </c>
      <c r="C127" s="113" t="s">
        <v>271</v>
      </c>
      <c r="D127" s="114" t="s">
        <v>956</v>
      </c>
    </row>
    <row r="128" spans="1:4">
      <c r="A128" s="12" t="s">
        <v>937</v>
      </c>
      <c r="B128" s="113" t="s">
        <v>957</v>
      </c>
      <c r="C128" s="113" t="s">
        <v>271</v>
      </c>
      <c r="D128" s="115" t="s">
        <v>958</v>
      </c>
    </row>
    <row r="129" spans="1:4">
      <c r="A129" s="12" t="s">
        <v>937</v>
      </c>
      <c r="B129" s="113" t="s">
        <v>326</v>
      </c>
      <c r="C129" s="113" t="s">
        <v>271</v>
      </c>
      <c r="D129" s="115" t="s">
        <v>959</v>
      </c>
    </row>
    <row r="130" spans="1:4">
      <c r="A130" s="12" t="s">
        <v>937</v>
      </c>
      <c r="B130" s="113" t="s">
        <v>960</v>
      </c>
      <c r="C130" s="113" t="s">
        <v>271</v>
      </c>
      <c r="D130" s="115" t="s">
        <v>961</v>
      </c>
    </row>
    <row r="131" spans="1:4">
      <c r="A131" s="12" t="s">
        <v>937</v>
      </c>
      <c r="B131" s="106" t="s">
        <v>285</v>
      </c>
      <c r="C131" s="106" t="s">
        <v>284</v>
      </c>
      <c r="D131" s="106" t="s">
        <v>286</v>
      </c>
    </row>
    <row r="132" spans="1:4">
      <c r="A132" s="12" t="s">
        <v>937</v>
      </c>
      <c r="B132" s="106" t="s">
        <v>287</v>
      </c>
      <c r="C132" s="106" t="s">
        <v>284</v>
      </c>
      <c r="D132" s="106" t="s">
        <v>288</v>
      </c>
    </row>
    <row r="133" spans="1:4">
      <c r="A133" s="12" t="s">
        <v>937</v>
      </c>
      <c r="B133" s="106" t="s">
        <v>289</v>
      </c>
      <c r="C133" s="106" t="s">
        <v>284</v>
      </c>
      <c r="D133" s="106" t="s">
        <v>290</v>
      </c>
    </row>
    <row r="134" spans="1:4">
      <c r="A134" s="12" t="s">
        <v>937</v>
      </c>
      <c r="B134" s="106" t="s">
        <v>291</v>
      </c>
      <c r="C134" s="106" t="s">
        <v>284</v>
      </c>
      <c r="D134" s="106" t="s">
        <v>292</v>
      </c>
    </row>
    <row r="135" spans="1:4">
      <c r="A135" s="12" t="s">
        <v>937</v>
      </c>
      <c r="B135" s="106" t="s">
        <v>293</v>
      </c>
      <c r="C135" s="106" t="s">
        <v>284</v>
      </c>
      <c r="D135" s="106" t="s">
        <v>294</v>
      </c>
    </row>
    <row r="136" spans="1:4">
      <c r="A136" s="12" t="s">
        <v>937</v>
      </c>
      <c r="B136" s="106" t="s">
        <v>295</v>
      </c>
      <c r="C136" s="106" t="s">
        <v>284</v>
      </c>
      <c r="D136" s="106" t="s">
        <v>296</v>
      </c>
    </row>
    <row r="137" spans="1:4">
      <c r="A137" s="12" t="s">
        <v>937</v>
      </c>
      <c r="B137" s="106" t="s">
        <v>297</v>
      </c>
      <c r="C137" s="106" t="s">
        <v>284</v>
      </c>
      <c r="D137" s="106" t="s">
        <v>298</v>
      </c>
    </row>
    <row r="138" spans="1:4">
      <c r="A138" s="12" t="s">
        <v>937</v>
      </c>
      <c r="B138" s="116" t="s">
        <v>962</v>
      </c>
      <c r="C138" s="117" t="s">
        <v>284</v>
      </c>
      <c r="D138" s="115" t="s">
        <v>963</v>
      </c>
    </row>
    <row r="139" spans="1:4">
      <c r="A139" s="12" t="s">
        <v>937</v>
      </c>
      <c r="B139" s="106" t="s">
        <v>299</v>
      </c>
      <c r="C139" s="106" t="s">
        <v>284</v>
      </c>
      <c r="D139" s="106" t="s">
        <v>300</v>
      </c>
    </row>
    <row r="140" spans="1:4">
      <c r="A140" s="12" t="s">
        <v>937</v>
      </c>
      <c r="B140" s="106" t="s">
        <v>301</v>
      </c>
      <c r="C140" s="106" t="s">
        <v>264</v>
      </c>
      <c r="D140" s="106" t="s">
        <v>302</v>
      </c>
    </row>
    <row r="141" spans="1:4" ht="24">
      <c r="A141" s="12" t="s">
        <v>937</v>
      </c>
      <c r="B141" s="106" t="s">
        <v>303</v>
      </c>
      <c r="C141" s="106" t="s">
        <v>264</v>
      </c>
      <c r="D141" s="106" t="s">
        <v>304</v>
      </c>
    </row>
    <row r="142" spans="1:4">
      <c r="A142" s="12" t="s">
        <v>937</v>
      </c>
      <c r="B142" s="106" t="s">
        <v>305</v>
      </c>
      <c r="C142" s="106" t="s">
        <v>264</v>
      </c>
      <c r="D142" s="106" t="s">
        <v>306</v>
      </c>
    </row>
    <row r="143" spans="1:4" ht="24">
      <c r="A143" s="12" t="s">
        <v>937</v>
      </c>
      <c r="B143" s="106" t="s">
        <v>307</v>
      </c>
      <c r="C143" s="106" t="s">
        <v>264</v>
      </c>
      <c r="D143" s="106" t="s">
        <v>308</v>
      </c>
    </row>
    <row r="144" spans="1:4" ht="24">
      <c r="A144" s="12" t="s">
        <v>937</v>
      </c>
      <c r="B144" s="106" t="s">
        <v>309</v>
      </c>
      <c r="C144" s="106" t="s">
        <v>264</v>
      </c>
      <c r="D144" s="106" t="s">
        <v>310</v>
      </c>
    </row>
    <row r="145" spans="1:4">
      <c r="A145" s="12" t="s">
        <v>937</v>
      </c>
      <c r="B145" s="106" t="s">
        <v>311</v>
      </c>
      <c r="C145" s="106" t="s">
        <v>264</v>
      </c>
      <c r="D145" s="106" t="s">
        <v>312</v>
      </c>
    </row>
    <row r="146" spans="1:4">
      <c r="A146" s="12" t="s">
        <v>937</v>
      </c>
      <c r="B146" s="106" t="s">
        <v>313</v>
      </c>
      <c r="C146" s="106" t="s">
        <v>264</v>
      </c>
      <c r="D146" s="106" t="s">
        <v>314</v>
      </c>
    </row>
    <row r="147" spans="1:4">
      <c r="A147" s="12" t="s">
        <v>937</v>
      </c>
      <c r="B147" s="106" t="s">
        <v>315</v>
      </c>
      <c r="C147" s="106" t="s">
        <v>264</v>
      </c>
      <c r="D147" s="106" t="s">
        <v>316</v>
      </c>
    </row>
    <row r="148" spans="1:4">
      <c r="A148" s="12" t="s">
        <v>937</v>
      </c>
      <c r="B148" s="106" t="s">
        <v>317</v>
      </c>
      <c r="C148" s="106" t="s">
        <v>264</v>
      </c>
      <c r="D148" s="106" t="s">
        <v>318</v>
      </c>
    </row>
    <row r="149" spans="1:4">
      <c r="A149" s="12" t="s">
        <v>937</v>
      </c>
      <c r="B149" s="106" t="s">
        <v>320</v>
      </c>
      <c r="C149" s="106" t="s">
        <v>319</v>
      </c>
      <c r="D149" s="106" t="s">
        <v>321</v>
      </c>
    </row>
    <row r="150" spans="1:4">
      <c r="A150" s="12" t="s">
        <v>937</v>
      </c>
      <c r="B150" s="106" t="s">
        <v>342</v>
      </c>
      <c r="C150" s="106" t="s">
        <v>319</v>
      </c>
      <c r="D150" s="106" t="s">
        <v>343</v>
      </c>
    </row>
    <row r="151" spans="1:4">
      <c r="A151" s="12" t="s">
        <v>937</v>
      </c>
      <c r="B151" s="106" t="s">
        <v>964</v>
      </c>
      <c r="C151" s="106" t="s">
        <v>240</v>
      </c>
      <c r="D151" s="106" t="s">
        <v>965</v>
      </c>
    </row>
    <row r="152" spans="1:4">
      <c r="A152" s="12" t="s">
        <v>937</v>
      </c>
      <c r="B152" s="106" t="s">
        <v>966</v>
      </c>
      <c r="C152" s="106" t="s">
        <v>136</v>
      </c>
      <c r="D152" s="106" t="s">
        <v>967</v>
      </c>
    </row>
    <row r="153" spans="1:4">
      <c r="A153" s="12" t="s">
        <v>937</v>
      </c>
      <c r="B153" s="118" t="s">
        <v>322</v>
      </c>
      <c r="C153" s="118" t="s">
        <v>319</v>
      </c>
      <c r="D153" s="118" t="s">
        <v>323</v>
      </c>
    </row>
    <row r="154" spans="1:4">
      <c r="A154" s="12" t="s">
        <v>937</v>
      </c>
      <c r="B154" s="106" t="s">
        <v>324</v>
      </c>
      <c r="C154" s="106" t="s">
        <v>90</v>
      </c>
      <c r="D154" s="106" t="s">
        <v>325</v>
      </c>
    </row>
    <row r="155" spans="1:4" ht="24">
      <c r="A155" s="12" t="s">
        <v>937</v>
      </c>
      <c r="B155" s="106" t="s">
        <v>327</v>
      </c>
      <c r="C155" s="106" t="s">
        <v>264</v>
      </c>
      <c r="D155" s="106" t="s">
        <v>328</v>
      </c>
    </row>
    <row r="156" spans="1:4" ht="24">
      <c r="A156" s="12" t="s">
        <v>937</v>
      </c>
      <c r="B156" s="106" t="s">
        <v>329</v>
      </c>
      <c r="C156" s="106" t="s">
        <v>264</v>
      </c>
      <c r="D156" s="106" t="s">
        <v>330</v>
      </c>
    </row>
    <row r="157" spans="1:4" ht="24">
      <c r="A157" s="12" t="s">
        <v>937</v>
      </c>
      <c r="B157" s="106" t="s">
        <v>331</v>
      </c>
      <c r="C157" s="106" t="s">
        <v>264</v>
      </c>
      <c r="D157" s="106" t="s">
        <v>332</v>
      </c>
    </row>
    <row r="158" spans="1:4" ht="24">
      <c r="A158" s="12" t="s">
        <v>937</v>
      </c>
      <c r="B158" s="106" t="s">
        <v>333</v>
      </c>
      <c r="C158" s="106" t="s">
        <v>264</v>
      </c>
      <c r="D158" s="106" t="s">
        <v>334</v>
      </c>
    </row>
    <row r="159" spans="1:4">
      <c r="A159" s="12" t="s">
        <v>937</v>
      </c>
      <c r="B159" s="106" t="s">
        <v>335</v>
      </c>
      <c r="C159" s="106" t="s">
        <v>264</v>
      </c>
      <c r="D159" s="106" t="s">
        <v>336</v>
      </c>
    </row>
    <row r="160" spans="1:4" ht="24">
      <c r="A160" s="12" t="s">
        <v>937</v>
      </c>
      <c r="B160" s="106" t="s">
        <v>338</v>
      </c>
      <c r="C160" s="106" t="s">
        <v>264</v>
      </c>
      <c r="D160" s="106" t="s">
        <v>339</v>
      </c>
    </row>
    <row r="161" spans="1:4" ht="24">
      <c r="A161" s="12" t="s">
        <v>937</v>
      </c>
      <c r="B161" s="106" t="s">
        <v>340</v>
      </c>
      <c r="C161" s="106" t="s">
        <v>264</v>
      </c>
      <c r="D161" s="106" t="s">
        <v>341</v>
      </c>
    </row>
    <row r="162" spans="1:4">
      <c r="A162" s="12" t="s">
        <v>937</v>
      </c>
      <c r="B162" s="106" t="s">
        <v>342</v>
      </c>
      <c r="C162" s="106" t="s">
        <v>319</v>
      </c>
      <c r="D162" s="106" t="s">
        <v>343</v>
      </c>
    </row>
    <row r="163" spans="1:4" ht="26.25">
      <c r="A163" s="12" t="s">
        <v>968</v>
      </c>
      <c r="B163" s="119" t="s">
        <v>969</v>
      </c>
      <c r="C163" s="120" t="s">
        <v>758</v>
      </c>
      <c r="D163" s="121" t="s">
        <v>970</v>
      </c>
    </row>
    <row r="164" spans="1:4" ht="15.75">
      <c r="A164" s="12" t="s">
        <v>968</v>
      </c>
      <c r="B164" s="122" t="s">
        <v>971</v>
      </c>
      <c r="C164" s="106" t="s">
        <v>972</v>
      </c>
      <c r="D164" s="106" t="s">
        <v>973</v>
      </c>
    </row>
    <row r="165" spans="1:4" ht="15.75">
      <c r="A165" s="12" t="s">
        <v>968</v>
      </c>
      <c r="B165" s="122" t="s">
        <v>974</v>
      </c>
      <c r="C165" s="123" t="s">
        <v>758</v>
      </c>
      <c r="D165" s="106" t="s">
        <v>975</v>
      </c>
    </row>
    <row r="166" spans="1:4" ht="24">
      <c r="A166" s="12" t="s">
        <v>968</v>
      </c>
      <c r="B166" s="122" t="s">
        <v>976</v>
      </c>
      <c r="C166" s="106" t="s">
        <v>972</v>
      </c>
      <c r="D166" s="106" t="s">
        <v>977</v>
      </c>
    </row>
    <row r="167" spans="1:4" ht="24">
      <c r="A167" s="12" t="s">
        <v>968</v>
      </c>
      <c r="B167" s="122" t="s">
        <v>978</v>
      </c>
      <c r="C167" s="106" t="s">
        <v>972</v>
      </c>
      <c r="D167" s="106" t="s">
        <v>979</v>
      </c>
    </row>
    <row r="168" spans="1:4" ht="24">
      <c r="A168" s="12" t="s">
        <v>968</v>
      </c>
      <c r="B168" s="122" t="s">
        <v>980</v>
      </c>
      <c r="C168" s="123" t="s">
        <v>758</v>
      </c>
      <c r="D168" s="106" t="s">
        <v>981</v>
      </c>
    </row>
    <row r="169" spans="1:4" ht="15.75">
      <c r="A169" s="12" t="s">
        <v>968</v>
      </c>
      <c r="B169" s="122" t="s">
        <v>982</v>
      </c>
      <c r="C169" s="106" t="s">
        <v>972</v>
      </c>
      <c r="D169" s="106" t="s">
        <v>983</v>
      </c>
    </row>
    <row r="170" spans="1:4" ht="15.75">
      <c r="A170" s="12" t="s">
        <v>968</v>
      </c>
      <c r="B170" s="122" t="s">
        <v>984</v>
      </c>
      <c r="C170" s="106" t="s">
        <v>972</v>
      </c>
      <c r="D170" s="106" t="s">
        <v>985</v>
      </c>
    </row>
    <row r="171" spans="1:4" ht="15.75">
      <c r="A171" s="12" t="s">
        <v>968</v>
      </c>
      <c r="B171" s="122" t="s">
        <v>986</v>
      </c>
      <c r="C171" s="123" t="s">
        <v>758</v>
      </c>
      <c r="D171" s="106" t="s">
        <v>987</v>
      </c>
    </row>
    <row r="172" spans="1:4" ht="24">
      <c r="A172" s="12" t="s">
        <v>968</v>
      </c>
      <c r="B172" s="122" t="s">
        <v>988</v>
      </c>
      <c r="C172" s="123" t="s">
        <v>758</v>
      </c>
      <c r="D172" s="106" t="s">
        <v>989</v>
      </c>
    </row>
    <row r="173" spans="1:4" ht="15.75">
      <c r="A173" s="12" t="s">
        <v>968</v>
      </c>
      <c r="B173" s="122" t="s">
        <v>990</v>
      </c>
      <c r="C173" s="106" t="s">
        <v>972</v>
      </c>
      <c r="D173" s="106" t="s">
        <v>991</v>
      </c>
    </row>
    <row r="174" spans="1:4" ht="15.75">
      <c r="A174" s="12" t="s">
        <v>968</v>
      </c>
      <c r="B174" s="122" t="s">
        <v>992</v>
      </c>
      <c r="C174" s="123" t="s">
        <v>758</v>
      </c>
      <c r="D174" s="106" t="s">
        <v>993</v>
      </c>
    </row>
    <row r="175" spans="1:4" ht="15.75">
      <c r="A175" s="12" t="s">
        <v>968</v>
      </c>
      <c r="B175" s="122" t="s">
        <v>994</v>
      </c>
      <c r="C175" s="106" t="s">
        <v>753</v>
      </c>
      <c r="D175" s="106" t="s">
        <v>995</v>
      </c>
    </row>
    <row r="176" spans="1:4" ht="15.75">
      <c r="A176" s="12" t="s">
        <v>968</v>
      </c>
      <c r="B176" s="122" t="s">
        <v>996</v>
      </c>
      <c r="C176" s="106" t="s">
        <v>972</v>
      </c>
      <c r="D176" s="106" t="s">
        <v>997</v>
      </c>
    </row>
    <row r="177" spans="1:4" ht="24">
      <c r="A177" s="12" t="s">
        <v>968</v>
      </c>
      <c r="B177" s="122" t="s">
        <v>998</v>
      </c>
      <c r="C177" s="106" t="s">
        <v>753</v>
      </c>
      <c r="D177" s="106" t="s">
        <v>999</v>
      </c>
    </row>
    <row r="178" spans="1:4" ht="24">
      <c r="A178" s="12" t="s">
        <v>968</v>
      </c>
      <c r="B178" s="122" t="s">
        <v>1000</v>
      </c>
      <c r="C178" s="106" t="s">
        <v>753</v>
      </c>
      <c r="D178" s="106" t="s">
        <v>1001</v>
      </c>
    </row>
    <row r="179" spans="1:4" ht="15.75">
      <c r="A179" s="12" t="s">
        <v>968</v>
      </c>
      <c r="B179" s="122" t="s">
        <v>1002</v>
      </c>
      <c r="C179" s="106" t="s">
        <v>753</v>
      </c>
      <c r="D179" s="106" t="s">
        <v>1003</v>
      </c>
    </row>
    <row r="180" spans="1:4" ht="15.75">
      <c r="A180" s="12" t="s">
        <v>968</v>
      </c>
      <c r="B180" s="122" t="s">
        <v>1004</v>
      </c>
      <c r="C180" s="106" t="s">
        <v>753</v>
      </c>
      <c r="D180" s="106" t="s">
        <v>1005</v>
      </c>
    </row>
    <row r="181" spans="1:4" ht="24">
      <c r="A181" s="12" t="s">
        <v>968</v>
      </c>
      <c r="B181" s="122" t="s">
        <v>1006</v>
      </c>
      <c r="C181" s="106" t="s">
        <v>972</v>
      </c>
      <c r="D181" s="106" t="s">
        <v>1007</v>
      </c>
    </row>
    <row r="182" spans="1:4" ht="24">
      <c r="A182" s="12" t="s">
        <v>968</v>
      </c>
      <c r="B182" s="122" t="s">
        <v>1008</v>
      </c>
      <c r="C182" s="106" t="s">
        <v>753</v>
      </c>
      <c r="D182" s="106" t="s">
        <v>1009</v>
      </c>
    </row>
    <row r="183" spans="1:4" ht="24">
      <c r="A183" s="12" t="s">
        <v>968</v>
      </c>
      <c r="B183" s="122" t="s">
        <v>1010</v>
      </c>
      <c r="C183" s="106" t="s">
        <v>753</v>
      </c>
      <c r="D183" s="106" t="s">
        <v>1011</v>
      </c>
    </row>
    <row r="184" spans="1:4" ht="24">
      <c r="A184" s="12" t="s">
        <v>968</v>
      </c>
      <c r="B184" s="122" t="s">
        <v>1012</v>
      </c>
      <c r="C184" s="106" t="s">
        <v>972</v>
      </c>
      <c r="D184" s="106" t="s">
        <v>1013</v>
      </c>
    </row>
    <row r="185" spans="1:4" ht="15.75">
      <c r="A185" s="12" t="s">
        <v>968</v>
      </c>
      <c r="B185" s="122" t="s">
        <v>1014</v>
      </c>
      <c r="C185" s="124" t="s">
        <v>758</v>
      </c>
      <c r="D185" s="106" t="s">
        <v>1015</v>
      </c>
    </row>
    <row r="186" spans="1:4" ht="24">
      <c r="A186" s="12" t="s">
        <v>968</v>
      </c>
      <c r="B186" s="122" t="s">
        <v>1016</v>
      </c>
      <c r="C186" s="106" t="s">
        <v>753</v>
      </c>
      <c r="D186" s="106" t="s">
        <v>1017</v>
      </c>
    </row>
    <row r="187" spans="1:4" ht="15.75">
      <c r="A187" s="12" t="s">
        <v>968</v>
      </c>
      <c r="B187" s="122" t="s">
        <v>1018</v>
      </c>
      <c r="C187" s="106" t="s">
        <v>753</v>
      </c>
      <c r="D187" s="106" t="s">
        <v>1019</v>
      </c>
    </row>
    <row r="188" spans="1:4" ht="15.75">
      <c r="A188" s="12" t="s">
        <v>968</v>
      </c>
      <c r="B188" s="122" t="s">
        <v>1020</v>
      </c>
      <c r="C188" s="106" t="s">
        <v>972</v>
      </c>
      <c r="D188" s="106" t="s">
        <v>1021</v>
      </c>
    </row>
    <row r="189" spans="1:4" ht="15.75">
      <c r="A189" s="12" t="s">
        <v>968</v>
      </c>
      <c r="B189" s="122" t="s">
        <v>1022</v>
      </c>
      <c r="C189" s="106" t="s">
        <v>972</v>
      </c>
      <c r="D189" s="106" t="s">
        <v>1023</v>
      </c>
    </row>
    <row r="190" spans="1:4" ht="15.75">
      <c r="A190" s="12" t="s">
        <v>968</v>
      </c>
      <c r="B190" s="122" t="s">
        <v>1024</v>
      </c>
      <c r="C190" s="106" t="s">
        <v>753</v>
      </c>
      <c r="D190" s="106" t="s">
        <v>1025</v>
      </c>
    </row>
    <row r="191" spans="1:4" ht="15.75">
      <c r="A191" s="12" t="s">
        <v>968</v>
      </c>
      <c r="B191" s="122" t="s">
        <v>1026</v>
      </c>
      <c r="C191" s="106" t="s">
        <v>753</v>
      </c>
      <c r="D191" s="106" t="s">
        <v>1027</v>
      </c>
    </row>
    <row r="192" spans="1:4" ht="24">
      <c r="A192" s="12" t="s">
        <v>968</v>
      </c>
      <c r="B192" s="122" t="s">
        <v>1028</v>
      </c>
      <c r="C192" s="106" t="s">
        <v>972</v>
      </c>
      <c r="D192" s="106" t="s">
        <v>1029</v>
      </c>
    </row>
    <row r="193" spans="1:4" ht="15.75">
      <c r="A193" s="12" t="s">
        <v>968</v>
      </c>
      <c r="B193" s="122" t="s">
        <v>1030</v>
      </c>
      <c r="C193" s="106" t="s">
        <v>753</v>
      </c>
      <c r="D193" s="106" t="s">
        <v>1031</v>
      </c>
    </row>
    <row r="194" spans="1:4" ht="15.75">
      <c r="A194" s="12" t="s">
        <v>968</v>
      </c>
      <c r="B194" s="125" t="s">
        <v>1032</v>
      </c>
      <c r="C194" s="126" t="s">
        <v>753</v>
      </c>
      <c r="D194" s="126" t="s">
        <v>1033</v>
      </c>
    </row>
    <row r="195" spans="1:4" ht="15.75">
      <c r="A195" s="12" t="s">
        <v>968</v>
      </c>
      <c r="B195" s="122" t="s">
        <v>1034</v>
      </c>
      <c r="C195" s="106" t="s">
        <v>972</v>
      </c>
      <c r="D195" s="106" t="s">
        <v>1035</v>
      </c>
    </row>
    <row r="196" spans="1:4" ht="15.75">
      <c r="A196" s="12" t="s">
        <v>968</v>
      </c>
      <c r="B196" s="122" t="s">
        <v>1036</v>
      </c>
      <c r="C196" s="123" t="s">
        <v>758</v>
      </c>
      <c r="D196" s="106" t="s">
        <v>1037</v>
      </c>
    </row>
    <row r="197" spans="1:4" ht="15.75">
      <c r="A197" s="12" t="s">
        <v>968</v>
      </c>
      <c r="B197" s="122" t="s">
        <v>1038</v>
      </c>
      <c r="C197" s="106" t="s">
        <v>972</v>
      </c>
      <c r="D197" s="106" t="s">
        <v>1039</v>
      </c>
    </row>
    <row r="198" spans="1:4" ht="30">
      <c r="A198" s="127" t="s">
        <v>968</v>
      </c>
      <c r="B198" s="128" t="s">
        <v>1040</v>
      </c>
      <c r="C198" s="128" t="s">
        <v>758</v>
      </c>
      <c r="D198" s="128" t="s">
        <v>1041</v>
      </c>
    </row>
    <row r="199" spans="1:4" ht="15.75">
      <c r="A199" s="12" t="s">
        <v>968</v>
      </c>
      <c r="B199" s="122" t="s">
        <v>1042</v>
      </c>
      <c r="C199" s="123" t="s">
        <v>758</v>
      </c>
      <c r="D199" s="106" t="s">
        <v>1043</v>
      </c>
    </row>
    <row r="200" spans="1:4" ht="15.75">
      <c r="A200" s="12" t="s">
        <v>968</v>
      </c>
      <c r="B200" s="122" t="s">
        <v>1044</v>
      </c>
      <c r="C200" s="123" t="s">
        <v>758</v>
      </c>
      <c r="D200" s="106" t="s">
        <v>1045</v>
      </c>
    </row>
    <row r="201" spans="1:4" ht="15.75">
      <c r="A201" s="12" t="s">
        <v>968</v>
      </c>
      <c r="B201" s="122" t="s">
        <v>1046</v>
      </c>
      <c r="C201" s="123" t="s">
        <v>758</v>
      </c>
      <c r="D201" s="106" t="s">
        <v>1047</v>
      </c>
    </row>
    <row r="202" spans="1:4" ht="15.75">
      <c r="A202" s="12" t="s">
        <v>968</v>
      </c>
      <c r="B202" s="122" t="s">
        <v>1048</v>
      </c>
      <c r="C202" s="123" t="s">
        <v>758</v>
      </c>
      <c r="D202" s="106" t="s">
        <v>1049</v>
      </c>
    </row>
    <row r="203" spans="1:4" ht="15.75">
      <c r="A203" s="12" t="s">
        <v>968</v>
      </c>
      <c r="B203" s="122" t="s">
        <v>1050</v>
      </c>
      <c r="C203" s="123" t="s">
        <v>758</v>
      </c>
      <c r="D203" s="106" t="s">
        <v>1051</v>
      </c>
    </row>
    <row r="204" spans="1:4" ht="15.75">
      <c r="A204" s="12" t="s">
        <v>968</v>
      </c>
      <c r="B204" s="122" t="s">
        <v>1052</v>
      </c>
      <c r="C204" s="123" t="s">
        <v>758</v>
      </c>
      <c r="D204" s="106" t="s">
        <v>1053</v>
      </c>
    </row>
    <row r="205" spans="1:4" ht="15.75">
      <c r="A205" s="12" t="s">
        <v>968</v>
      </c>
      <c r="B205" s="129" t="s">
        <v>1054</v>
      </c>
      <c r="C205" s="130" t="s">
        <v>758</v>
      </c>
      <c r="D205" s="131" t="s">
        <v>1055</v>
      </c>
    </row>
    <row r="206" spans="1:4" ht="15.75">
      <c r="A206" s="12" t="s">
        <v>968</v>
      </c>
      <c r="B206" s="122" t="s">
        <v>1056</v>
      </c>
      <c r="C206" s="123" t="s">
        <v>758</v>
      </c>
      <c r="D206" s="106" t="s">
        <v>1057</v>
      </c>
    </row>
    <row r="207" spans="1:4" ht="24">
      <c r="A207" s="12" t="s">
        <v>968</v>
      </c>
      <c r="B207" s="122" t="s">
        <v>1058</v>
      </c>
      <c r="C207" s="106" t="s">
        <v>972</v>
      </c>
      <c r="D207" s="106" t="s">
        <v>1059</v>
      </c>
    </row>
    <row r="208" spans="1:4" ht="15.75">
      <c r="A208" s="12" t="s">
        <v>1060</v>
      </c>
      <c r="B208" s="122" t="s">
        <v>1061</v>
      </c>
      <c r="C208" s="106" t="s">
        <v>762</v>
      </c>
      <c r="D208" s="106" t="s">
        <v>1062</v>
      </c>
    </row>
    <row r="209" spans="1:4" ht="15.75">
      <c r="A209" s="12" t="s">
        <v>1060</v>
      </c>
      <c r="B209" s="122" t="s">
        <v>1063</v>
      </c>
      <c r="C209" s="106" t="s">
        <v>762</v>
      </c>
      <c r="D209" s="106" t="s">
        <v>1064</v>
      </c>
    </row>
    <row r="210" spans="1:4" ht="24">
      <c r="A210" s="12" t="s">
        <v>1060</v>
      </c>
      <c r="B210" s="122" t="s">
        <v>1065</v>
      </c>
      <c r="C210" s="106" t="s">
        <v>762</v>
      </c>
      <c r="D210" s="106" t="s">
        <v>1066</v>
      </c>
    </row>
    <row r="211" spans="1:4" ht="15.75">
      <c r="A211" s="12" t="s">
        <v>1060</v>
      </c>
      <c r="B211" s="122" t="s">
        <v>1067</v>
      </c>
      <c r="C211" s="106" t="s">
        <v>762</v>
      </c>
      <c r="D211" s="106" t="s">
        <v>1068</v>
      </c>
    </row>
    <row r="212" spans="1:4" ht="24">
      <c r="A212" s="12" t="s">
        <v>1060</v>
      </c>
      <c r="B212" s="125" t="s">
        <v>1069</v>
      </c>
      <c r="C212" s="126" t="s">
        <v>762</v>
      </c>
      <c r="D212" s="126" t="s">
        <v>1070</v>
      </c>
    </row>
    <row r="213" spans="1:4" ht="15.75">
      <c r="A213" s="12" t="s">
        <v>1060</v>
      </c>
      <c r="B213" s="122" t="s">
        <v>1071</v>
      </c>
      <c r="C213" s="106" t="s">
        <v>762</v>
      </c>
      <c r="D213" s="106" t="s">
        <v>1072</v>
      </c>
    </row>
    <row r="214" spans="1:4" ht="15.75">
      <c r="A214" s="12" t="s">
        <v>1060</v>
      </c>
      <c r="B214" s="122" t="s">
        <v>1073</v>
      </c>
      <c r="C214" s="106" t="s">
        <v>762</v>
      </c>
      <c r="D214" s="106" t="s">
        <v>1074</v>
      </c>
    </row>
    <row r="215" spans="1:4" ht="24">
      <c r="A215" s="12" t="s">
        <v>1060</v>
      </c>
      <c r="B215" s="122" t="s">
        <v>1075</v>
      </c>
      <c r="C215" s="106" t="s">
        <v>972</v>
      </c>
      <c r="D215" s="106" t="s">
        <v>1076</v>
      </c>
    </row>
    <row r="216" spans="1:4" ht="15.75">
      <c r="A216" s="12" t="s">
        <v>1060</v>
      </c>
      <c r="B216" s="122" t="s">
        <v>1077</v>
      </c>
      <c r="C216" s="106" t="s">
        <v>762</v>
      </c>
      <c r="D216" s="106" t="s">
        <v>1078</v>
      </c>
    </row>
    <row r="217" spans="1:4" ht="15.75">
      <c r="A217" s="12" t="s">
        <v>1060</v>
      </c>
      <c r="B217" s="122" t="s">
        <v>1079</v>
      </c>
      <c r="C217" s="106" t="s">
        <v>762</v>
      </c>
      <c r="D217" s="106" t="s">
        <v>1080</v>
      </c>
    </row>
    <row r="218" spans="1:4" ht="15.75">
      <c r="A218" s="12" t="s">
        <v>1060</v>
      </c>
      <c r="B218" s="122" t="s">
        <v>1081</v>
      </c>
      <c r="C218" s="106" t="s">
        <v>762</v>
      </c>
      <c r="D218" s="106" t="s">
        <v>1082</v>
      </c>
    </row>
    <row r="219" spans="1:4" ht="15.75">
      <c r="A219" s="12" t="s">
        <v>1060</v>
      </c>
      <c r="B219" s="122" t="s">
        <v>1083</v>
      </c>
      <c r="C219" s="106" t="s">
        <v>762</v>
      </c>
      <c r="D219" s="106" t="s">
        <v>1084</v>
      </c>
    </row>
    <row r="220" spans="1:4" ht="15.75">
      <c r="A220" s="12" t="s">
        <v>1060</v>
      </c>
      <c r="B220" s="122" t="s">
        <v>1085</v>
      </c>
      <c r="C220" s="106" t="s">
        <v>972</v>
      </c>
      <c r="D220" s="106" t="s">
        <v>1086</v>
      </c>
    </row>
    <row r="221" spans="1:4" ht="15.75">
      <c r="A221" s="12" t="s">
        <v>1060</v>
      </c>
      <c r="B221" s="122" t="s">
        <v>1087</v>
      </c>
      <c r="C221" s="106" t="s">
        <v>762</v>
      </c>
      <c r="D221" s="106" t="s">
        <v>1088</v>
      </c>
    </row>
    <row r="222" spans="1:4" ht="24">
      <c r="A222" s="12" t="s">
        <v>1060</v>
      </c>
      <c r="B222" s="122" t="s">
        <v>1089</v>
      </c>
      <c r="C222" s="106" t="s">
        <v>762</v>
      </c>
      <c r="D222" s="106" t="s">
        <v>1090</v>
      </c>
    </row>
    <row r="223" spans="1:4" ht="24">
      <c r="A223" s="12" t="s">
        <v>1060</v>
      </c>
      <c r="B223" s="122" t="s">
        <v>1091</v>
      </c>
      <c r="C223" s="106" t="s">
        <v>762</v>
      </c>
      <c r="D223" s="106" t="s">
        <v>1092</v>
      </c>
    </row>
    <row r="224" spans="1:4" ht="24">
      <c r="A224" s="12" t="s">
        <v>1060</v>
      </c>
      <c r="B224" s="122" t="s">
        <v>1093</v>
      </c>
      <c r="C224" s="106" t="s">
        <v>762</v>
      </c>
      <c r="D224" s="106" t="s">
        <v>1094</v>
      </c>
    </row>
    <row r="225" spans="1:4" ht="15.75">
      <c r="A225" s="12" t="s">
        <v>1060</v>
      </c>
      <c r="B225" s="122" t="s">
        <v>1095</v>
      </c>
      <c r="C225" s="106" t="s">
        <v>762</v>
      </c>
      <c r="D225" s="106" t="s">
        <v>1096</v>
      </c>
    </row>
    <row r="226" spans="1:4" ht="15.75">
      <c r="A226" s="12" t="s">
        <v>1060</v>
      </c>
      <c r="B226" s="122" t="s">
        <v>1097</v>
      </c>
      <c r="C226" s="106" t="s">
        <v>762</v>
      </c>
      <c r="D226" s="106" t="s">
        <v>1098</v>
      </c>
    </row>
    <row r="227" spans="1:4" ht="15.75">
      <c r="A227" s="12" t="s">
        <v>1060</v>
      </c>
      <c r="B227" s="122" t="s">
        <v>1099</v>
      </c>
      <c r="C227" s="106" t="s">
        <v>762</v>
      </c>
      <c r="D227" s="106" t="s">
        <v>1100</v>
      </c>
    </row>
    <row r="228" spans="1:4" ht="15.75">
      <c r="A228" s="12" t="s">
        <v>1060</v>
      </c>
      <c r="B228" s="122" t="s">
        <v>1101</v>
      </c>
      <c r="C228" s="106" t="s">
        <v>784</v>
      </c>
      <c r="D228" s="106" t="s">
        <v>1102</v>
      </c>
    </row>
    <row r="229" spans="1:4" ht="15.75">
      <c r="A229" s="12" t="s">
        <v>1060</v>
      </c>
      <c r="B229" s="122" t="s">
        <v>1103</v>
      </c>
      <c r="C229" s="106" t="s">
        <v>784</v>
      </c>
      <c r="D229" s="106" t="s">
        <v>1104</v>
      </c>
    </row>
    <row r="230" spans="1:4" ht="15.75">
      <c r="A230" s="12" t="s">
        <v>1060</v>
      </c>
      <c r="B230" s="122" t="s">
        <v>1105</v>
      </c>
      <c r="C230" s="106" t="s">
        <v>972</v>
      </c>
      <c r="D230" s="106" t="s">
        <v>1106</v>
      </c>
    </row>
    <row r="231" spans="1:4" ht="15.75">
      <c r="A231" s="12" t="s">
        <v>1060</v>
      </c>
      <c r="B231" s="122" t="s">
        <v>1107</v>
      </c>
      <c r="C231" s="106" t="s">
        <v>784</v>
      </c>
      <c r="D231" s="106" t="s">
        <v>1108</v>
      </c>
    </row>
    <row r="232" spans="1:4" ht="15.75">
      <c r="A232" s="12" t="s">
        <v>1060</v>
      </c>
      <c r="B232" s="122" t="s">
        <v>1109</v>
      </c>
      <c r="C232" s="106" t="s">
        <v>784</v>
      </c>
      <c r="D232" s="106" t="s">
        <v>1110</v>
      </c>
    </row>
    <row r="233" spans="1:4" ht="15.75">
      <c r="A233" s="12" t="s">
        <v>1060</v>
      </c>
      <c r="B233" s="122" t="s">
        <v>1111</v>
      </c>
      <c r="C233" s="106" t="s">
        <v>972</v>
      </c>
      <c r="D233" s="106" t="s">
        <v>1112</v>
      </c>
    </row>
    <row r="234" spans="1:4" ht="24">
      <c r="A234" s="12" t="s">
        <v>1060</v>
      </c>
      <c r="B234" s="122" t="s">
        <v>1113</v>
      </c>
      <c r="C234" s="106" t="s">
        <v>762</v>
      </c>
      <c r="D234" s="106" t="s">
        <v>1114</v>
      </c>
    </row>
    <row r="235" spans="1:4" ht="24">
      <c r="A235" s="12" t="s">
        <v>1060</v>
      </c>
      <c r="B235" s="122" t="s">
        <v>1115</v>
      </c>
      <c r="C235" s="106" t="s">
        <v>762</v>
      </c>
      <c r="D235" s="106" t="s">
        <v>1116</v>
      </c>
    </row>
    <row r="236" spans="1:4" ht="15.75">
      <c r="A236" s="12" t="s">
        <v>1060</v>
      </c>
      <c r="B236" s="122" t="s">
        <v>1117</v>
      </c>
      <c r="C236" s="106" t="s">
        <v>762</v>
      </c>
      <c r="D236" s="106" t="s">
        <v>1118</v>
      </c>
    </row>
    <row r="237" spans="1:4" ht="24">
      <c r="A237" s="12" t="s">
        <v>1060</v>
      </c>
      <c r="B237" s="122" t="s">
        <v>1119</v>
      </c>
      <c r="C237" s="106" t="s">
        <v>762</v>
      </c>
      <c r="D237" s="106" t="s">
        <v>1120</v>
      </c>
    </row>
    <row r="238" spans="1:4" ht="24">
      <c r="A238" s="12" t="s">
        <v>1060</v>
      </c>
      <c r="B238" s="122" t="s">
        <v>1121</v>
      </c>
      <c r="C238" s="106" t="s">
        <v>762</v>
      </c>
      <c r="D238" s="106" t="s">
        <v>1122</v>
      </c>
    </row>
    <row r="239" spans="1:4" ht="24">
      <c r="A239" s="12" t="s">
        <v>1060</v>
      </c>
      <c r="B239" s="122" t="s">
        <v>1123</v>
      </c>
      <c r="C239" s="106" t="s">
        <v>762</v>
      </c>
      <c r="D239" s="106" t="s">
        <v>1124</v>
      </c>
    </row>
    <row r="240" spans="1:4" ht="15.75">
      <c r="A240" s="12" t="s">
        <v>1060</v>
      </c>
      <c r="B240" s="122" t="s">
        <v>1125</v>
      </c>
      <c r="C240" s="106" t="s">
        <v>762</v>
      </c>
      <c r="D240" s="106" t="s">
        <v>1126</v>
      </c>
    </row>
    <row r="241" spans="1:4" ht="15.75">
      <c r="A241" s="12" t="s">
        <v>1060</v>
      </c>
      <c r="B241" s="122" t="s">
        <v>1127</v>
      </c>
      <c r="C241" s="106" t="s">
        <v>762</v>
      </c>
      <c r="D241" s="106" t="s">
        <v>1128</v>
      </c>
    </row>
    <row r="242" spans="1:4" ht="24">
      <c r="A242" s="12" t="s">
        <v>1060</v>
      </c>
      <c r="B242" s="122" t="s">
        <v>1129</v>
      </c>
      <c r="C242" s="106" t="s">
        <v>762</v>
      </c>
      <c r="D242" s="106" t="s">
        <v>1130</v>
      </c>
    </row>
    <row r="243" spans="1:4" ht="15.75">
      <c r="A243" s="12" t="s">
        <v>1060</v>
      </c>
      <c r="B243" s="122" t="s">
        <v>1131</v>
      </c>
      <c r="C243" s="106" t="s">
        <v>764</v>
      </c>
      <c r="D243" s="106" t="s">
        <v>1132</v>
      </c>
    </row>
    <row r="244" spans="1:4" ht="15.75">
      <c r="A244" s="12" t="s">
        <v>1060</v>
      </c>
      <c r="B244" s="122" t="s">
        <v>1133</v>
      </c>
      <c r="C244" s="106" t="s">
        <v>764</v>
      </c>
      <c r="D244" s="106" t="s">
        <v>1134</v>
      </c>
    </row>
    <row r="245" spans="1:4" ht="15.75">
      <c r="A245" s="12" t="s">
        <v>1060</v>
      </c>
      <c r="B245" s="122" t="s">
        <v>1135</v>
      </c>
      <c r="C245" s="106" t="s">
        <v>764</v>
      </c>
      <c r="D245" s="106" t="s">
        <v>1136</v>
      </c>
    </row>
    <row r="246" spans="1:4" ht="15.75">
      <c r="A246" s="12" t="s">
        <v>1060</v>
      </c>
      <c r="B246" s="122" t="s">
        <v>1137</v>
      </c>
      <c r="C246" s="106" t="s">
        <v>972</v>
      </c>
      <c r="D246" s="106" t="s">
        <v>1138</v>
      </c>
    </row>
    <row r="247" spans="1:4" ht="15.75">
      <c r="A247" s="12" t="s">
        <v>1060</v>
      </c>
      <c r="B247" s="122" t="s">
        <v>1139</v>
      </c>
      <c r="C247" s="106" t="s">
        <v>972</v>
      </c>
      <c r="D247" s="106" t="s">
        <v>1140</v>
      </c>
    </row>
    <row r="248" spans="1:4" ht="15.75">
      <c r="A248" s="12" t="s">
        <v>1060</v>
      </c>
      <c r="B248" s="122" t="s">
        <v>1141</v>
      </c>
      <c r="C248" s="106" t="s">
        <v>972</v>
      </c>
      <c r="D248" s="106" t="s">
        <v>1142</v>
      </c>
    </row>
    <row r="249" spans="1:4" ht="24">
      <c r="A249" s="12" t="s">
        <v>1060</v>
      </c>
      <c r="B249" s="122" t="s">
        <v>1143</v>
      </c>
      <c r="C249" s="106" t="s">
        <v>764</v>
      </c>
      <c r="D249" s="106" t="s">
        <v>1144</v>
      </c>
    </row>
    <row r="250" spans="1:4" ht="15.75">
      <c r="A250" s="12" t="s">
        <v>1060</v>
      </c>
      <c r="B250" s="122" t="s">
        <v>1145</v>
      </c>
      <c r="C250" s="106" t="s">
        <v>764</v>
      </c>
      <c r="D250" s="106" t="s">
        <v>1146</v>
      </c>
    </row>
    <row r="251" spans="1:4" ht="15.75">
      <c r="A251" s="12" t="s">
        <v>1060</v>
      </c>
      <c r="B251" s="122" t="s">
        <v>1147</v>
      </c>
      <c r="C251" s="106" t="s">
        <v>972</v>
      </c>
      <c r="D251" s="106" t="s">
        <v>1148</v>
      </c>
    </row>
    <row r="252" spans="1:4" ht="15.75">
      <c r="A252" s="12" t="s">
        <v>1060</v>
      </c>
      <c r="B252" s="122" t="s">
        <v>1149</v>
      </c>
      <c r="C252" s="106" t="s">
        <v>764</v>
      </c>
      <c r="D252" s="106" t="s">
        <v>1150</v>
      </c>
    </row>
    <row r="253" spans="1:4" ht="15.75">
      <c r="A253" s="12" t="s">
        <v>1060</v>
      </c>
      <c r="B253" s="122" t="s">
        <v>1151</v>
      </c>
      <c r="C253" s="106" t="s">
        <v>764</v>
      </c>
      <c r="D253" s="106" t="s">
        <v>1152</v>
      </c>
    </row>
    <row r="254" spans="1:4" ht="15.75">
      <c r="A254" s="12" t="s">
        <v>1060</v>
      </c>
      <c r="B254" s="122" t="s">
        <v>1153</v>
      </c>
      <c r="C254" s="106" t="s">
        <v>972</v>
      </c>
      <c r="D254" s="106" t="s">
        <v>1154</v>
      </c>
    </row>
    <row r="255" spans="1:4" ht="15.75">
      <c r="A255" s="12" t="s">
        <v>1060</v>
      </c>
      <c r="B255" s="122" t="s">
        <v>1155</v>
      </c>
      <c r="C255" s="106" t="s">
        <v>972</v>
      </c>
      <c r="D255" s="106" t="s">
        <v>1156</v>
      </c>
    </row>
    <row r="256" spans="1:4" ht="24">
      <c r="A256" s="12" t="s">
        <v>1060</v>
      </c>
      <c r="B256" s="122" t="s">
        <v>1157</v>
      </c>
      <c r="C256" s="106" t="s">
        <v>764</v>
      </c>
      <c r="D256" s="106" t="s">
        <v>1158</v>
      </c>
    </row>
    <row r="257" spans="1:4" ht="24">
      <c r="A257" s="12" t="s">
        <v>1060</v>
      </c>
      <c r="B257" s="125" t="s">
        <v>1159</v>
      </c>
      <c r="C257" s="126" t="s">
        <v>764</v>
      </c>
      <c r="D257" s="126" t="s">
        <v>1160</v>
      </c>
    </row>
    <row r="258" spans="1:4" ht="15.75">
      <c r="A258" s="12" t="s">
        <v>1060</v>
      </c>
      <c r="B258" s="122" t="s">
        <v>1161</v>
      </c>
      <c r="C258" s="106" t="s">
        <v>764</v>
      </c>
      <c r="D258" s="106" t="s">
        <v>1162</v>
      </c>
    </row>
    <row r="259" spans="1:4" ht="15.75">
      <c r="A259" s="12" t="s">
        <v>1060</v>
      </c>
      <c r="B259" s="122" t="s">
        <v>1163</v>
      </c>
      <c r="C259" s="106" t="s">
        <v>972</v>
      </c>
      <c r="D259" s="106" t="s">
        <v>1164</v>
      </c>
    </row>
    <row r="260" spans="1:4" ht="24">
      <c r="A260" s="12" t="s">
        <v>1060</v>
      </c>
      <c r="B260" s="122" t="s">
        <v>1165</v>
      </c>
      <c r="C260" s="106" t="s">
        <v>972</v>
      </c>
      <c r="D260" s="106" t="s">
        <v>1166</v>
      </c>
    </row>
    <row r="261" spans="1:4" ht="15.75">
      <c r="A261" s="12" t="s">
        <v>1060</v>
      </c>
      <c r="B261" s="122" t="s">
        <v>1167</v>
      </c>
      <c r="C261" s="106" t="s">
        <v>972</v>
      </c>
      <c r="D261" s="106" t="s">
        <v>1168</v>
      </c>
    </row>
    <row r="262" spans="1:4" ht="24">
      <c r="A262" s="12" t="s">
        <v>1060</v>
      </c>
      <c r="B262" s="122" t="s">
        <v>1169</v>
      </c>
      <c r="C262" s="106" t="s">
        <v>764</v>
      </c>
      <c r="D262" s="106" t="s">
        <v>1170</v>
      </c>
    </row>
    <row r="263" spans="1:4" ht="15.75">
      <c r="A263" s="12" t="s">
        <v>1060</v>
      </c>
      <c r="B263" s="122" t="s">
        <v>1171</v>
      </c>
      <c r="C263" s="106" t="s">
        <v>764</v>
      </c>
      <c r="D263" s="106" t="s">
        <v>1172</v>
      </c>
    </row>
    <row r="264" spans="1:4" ht="24">
      <c r="A264" s="12" t="s">
        <v>1060</v>
      </c>
      <c r="B264" s="122" t="s">
        <v>1173</v>
      </c>
      <c r="C264" s="106" t="s">
        <v>972</v>
      </c>
      <c r="D264" s="106" t="s">
        <v>1174</v>
      </c>
    </row>
    <row r="265" spans="1:4" ht="15.75">
      <c r="A265" s="12" t="s">
        <v>1060</v>
      </c>
      <c r="B265" s="122" t="s">
        <v>1175</v>
      </c>
      <c r="C265" s="106" t="s">
        <v>764</v>
      </c>
      <c r="D265" s="106" t="s">
        <v>1176</v>
      </c>
    </row>
    <row r="266" spans="1:4" ht="15.75">
      <c r="A266" s="12" t="s">
        <v>1060</v>
      </c>
      <c r="B266" s="122" t="s">
        <v>1177</v>
      </c>
      <c r="C266" s="106" t="s">
        <v>764</v>
      </c>
      <c r="D266" s="106" t="s">
        <v>1178</v>
      </c>
    </row>
    <row r="267" spans="1:4" ht="15.75">
      <c r="A267" s="12" t="s">
        <v>1060</v>
      </c>
      <c r="B267" s="122" t="s">
        <v>1179</v>
      </c>
      <c r="C267" s="106" t="s">
        <v>972</v>
      </c>
      <c r="D267" s="106" t="s">
        <v>1180</v>
      </c>
    </row>
    <row r="268" spans="1:4" ht="15.75">
      <c r="A268" s="12" t="s">
        <v>1060</v>
      </c>
      <c r="B268" s="122" t="s">
        <v>1181</v>
      </c>
      <c r="C268" s="106" t="s">
        <v>972</v>
      </c>
      <c r="D268" s="106" t="s">
        <v>1182</v>
      </c>
    </row>
    <row r="269" spans="1:4" ht="15.75">
      <c r="A269" s="12" t="s">
        <v>1060</v>
      </c>
      <c r="B269" s="122" t="s">
        <v>1183</v>
      </c>
      <c r="C269" s="106" t="s">
        <v>764</v>
      </c>
      <c r="D269" s="106" t="s">
        <v>1184</v>
      </c>
    </row>
    <row r="270" spans="1:4" ht="15.75">
      <c r="A270" s="12" t="s">
        <v>1060</v>
      </c>
      <c r="B270" s="122" t="s">
        <v>1185</v>
      </c>
      <c r="C270" s="106" t="s">
        <v>972</v>
      </c>
      <c r="D270" s="106" t="s">
        <v>1186</v>
      </c>
    </row>
    <row r="271" spans="1:4" ht="24">
      <c r="A271" s="12" t="s">
        <v>1060</v>
      </c>
      <c r="B271" s="122" t="s">
        <v>1187</v>
      </c>
      <c r="C271" s="106" t="s">
        <v>972</v>
      </c>
      <c r="D271" s="106" t="s">
        <v>1188</v>
      </c>
    </row>
    <row r="272" spans="1:4" ht="24">
      <c r="A272" s="12" t="s">
        <v>1060</v>
      </c>
      <c r="B272" s="122" t="s">
        <v>1189</v>
      </c>
      <c r="C272" s="106" t="s">
        <v>972</v>
      </c>
      <c r="D272" s="106" t="s">
        <v>1190</v>
      </c>
    </row>
    <row r="273" spans="1:4" ht="15.75">
      <c r="A273" s="12" t="s">
        <v>1060</v>
      </c>
      <c r="B273" s="122" t="s">
        <v>1191</v>
      </c>
      <c r="C273" s="106" t="s">
        <v>764</v>
      </c>
      <c r="D273" s="106" t="s">
        <v>1192</v>
      </c>
    </row>
    <row r="274" spans="1:4" ht="24">
      <c r="A274" s="12" t="s">
        <v>1060</v>
      </c>
      <c r="B274" s="122" t="s">
        <v>1193</v>
      </c>
      <c r="C274" s="106" t="s">
        <v>972</v>
      </c>
      <c r="D274" s="106" t="s">
        <v>1194</v>
      </c>
    </row>
    <row r="275" spans="1:4" ht="24">
      <c r="A275" s="12" t="s">
        <v>1060</v>
      </c>
      <c r="B275" s="122" t="s">
        <v>1195</v>
      </c>
      <c r="C275" s="106" t="s">
        <v>972</v>
      </c>
      <c r="D275" s="106" t="s">
        <v>1196</v>
      </c>
    </row>
    <row r="276" spans="1:4" ht="15.75">
      <c r="A276" s="12" t="s">
        <v>1060</v>
      </c>
      <c r="B276" s="122" t="s">
        <v>1197</v>
      </c>
      <c r="C276" s="106" t="s">
        <v>764</v>
      </c>
      <c r="D276" s="106" t="s">
        <v>1198</v>
      </c>
    </row>
    <row r="277" spans="1:4" ht="15.75">
      <c r="A277" s="12" t="s">
        <v>1060</v>
      </c>
      <c r="B277" s="122" t="s">
        <v>1199</v>
      </c>
      <c r="C277" s="106" t="s">
        <v>764</v>
      </c>
      <c r="D277" s="106" t="s">
        <v>1200</v>
      </c>
    </row>
    <row r="278" spans="1:4" ht="15.75">
      <c r="A278" s="12" t="s">
        <v>1060</v>
      </c>
      <c r="B278" s="122" t="s">
        <v>1201</v>
      </c>
      <c r="C278" s="106" t="s">
        <v>764</v>
      </c>
      <c r="D278" s="106" t="s">
        <v>1202</v>
      </c>
    </row>
    <row r="279" spans="1:4" ht="15.75">
      <c r="A279" s="12" t="s">
        <v>1060</v>
      </c>
      <c r="B279" s="122" t="s">
        <v>1203</v>
      </c>
      <c r="C279" s="106" t="s">
        <v>764</v>
      </c>
      <c r="D279" s="106" t="s">
        <v>1204</v>
      </c>
    </row>
    <row r="280" spans="1:4" ht="15.75">
      <c r="A280" s="12" t="s">
        <v>1060</v>
      </c>
      <c r="B280" s="122" t="s">
        <v>1205</v>
      </c>
      <c r="C280" s="106" t="s">
        <v>764</v>
      </c>
      <c r="D280" s="106" t="s">
        <v>1206</v>
      </c>
    </row>
    <row r="281" spans="1:4" ht="15.75">
      <c r="A281" s="12" t="s">
        <v>1060</v>
      </c>
      <c r="B281" s="122" t="s">
        <v>1207</v>
      </c>
      <c r="C281" s="106" t="s">
        <v>764</v>
      </c>
      <c r="D281" s="106" t="s">
        <v>1208</v>
      </c>
    </row>
    <row r="282" spans="1:4" ht="15.75">
      <c r="A282" s="12" t="s">
        <v>1060</v>
      </c>
      <c r="B282" s="122" t="s">
        <v>1209</v>
      </c>
      <c r="C282" s="106" t="s">
        <v>764</v>
      </c>
      <c r="D282" s="106" t="s">
        <v>1210</v>
      </c>
    </row>
    <row r="283" spans="1:4" ht="15.75">
      <c r="A283" s="12" t="s">
        <v>1060</v>
      </c>
      <c r="B283" s="122" t="s">
        <v>1211</v>
      </c>
      <c r="C283" s="106" t="s">
        <v>764</v>
      </c>
      <c r="D283" s="106" t="s">
        <v>1212</v>
      </c>
    </row>
    <row r="284" spans="1:4" ht="15.75">
      <c r="A284" s="12" t="s">
        <v>1060</v>
      </c>
      <c r="B284" s="122" t="s">
        <v>1213</v>
      </c>
      <c r="C284" s="106" t="s">
        <v>972</v>
      </c>
      <c r="D284" s="106" t="s">
        <v>1214</v>
      </c>
    </row>
    <row r="285" spans="1:4" ht="15.75">
      <c r="A285" s="12" t="s">
        <v>1060</v>
      </c>
      <c r="B285" s="122" t="s">
        <v>1215</v>
      </c>
      <c r="C285" s="106" t="s">
        <v>764</v>
      </c>
      <c r="D285" s="106" t="s">
        <v>1216</v>
      </c>
    </row>
    <row r="286" spans="1:4" ht="15.75">
      <c r="A286" s="12" t="s">
        <v>1060</v>
      </c>
      <c r="B286" s="122" t="s">
        <v>1217</v>
      </c>
      <c r="C286" s="106" t="s">
        <v>972</v>
      </c>
      <c r="D286" s="106" t="s">
        <v>1218</v>
      </c>
    </row>
    <row r="287" spans="1:4" ht="15.75">
      <c r="A287" s="12" t="s">
        <v>1060</v>
      </c>
      <c r="B287" s="122" t="s">
        <v>1219</v>
      </c>
      <c r="C287" s="106" t="s">
        <v>764</v>
      </c>
      <c r="D287" s="106" t="s">
        <v>1220</v>
      </c>
    </row>
    <row r="288" spans="1:4" ht="15.75">
      <c r="A288" s="12" t="s">
        <v>1060</v>
      </c>
      <c r="B288" s="122" t="s">
        <v>1221</v>
      </c>
      <c r="C288" s="106" t="s">
        <v>764</v>
      </c>
      <c r="D288" s="106" t="s">
        <v>1222</v>
      </c>
    </row>
    <row r="289" spans="1:4" ht="15.75">
      <c r="A289" s="12" t="s">
        <v>1060</v>
      </c>
      <c r="B289" s="122" t="s">
        <v>1223</v>
      </c>
      <c r="C289" s="106" t="s">
        <v>764</v>
      </c>
      <c r="D289" s="106" t="s">
        <v>1224</v>
      </c>
    </row>
    <row r="290" spans="1:4" ht="15.75">
      <c r="A290" s="12" t="s">
        <v>1060</v>
      </c>
      <c r="B290" s="122" t="s">
        <v>1225</v>
      </c>
      <c r="C290" s="106" t="s">
        <v>764</v>
      </c>
      <c r="D290" s="106" t="s">
        <v>1226</v>
      </c>
    </row>
    <row r="291" spans="1:4" ht="15.75">
      <c r="A291" s="12" t="s">
        <v>1060</v>
      </c>
      <c r="B291" s="122" t="s">
        <v>1227</v>
      </c>
      <c r="C291" s="106" t="s">
        <v>764</v>
      </c>
      <c r="D291" s="106" t="s">
        <v>1228</v>
      </c>
    </row>
    <row r="292" spans="1:4" ht="15.75">
      <c r="A292" s="12" t="s">
        <v>1060</v>
      </c>
      <c r="B292" s="122" t="s">
        <v>1229</v>
      </c>
      <c r="C292" s="106" t="s">
        <v>764</v>
      </c>
      <c r="D292" s="106" t="s">
        <v>1230</v>
      </c>
    </row>
    <row r="293" spans="1:4" ht="15.75">
      <c r="A293" s="12" t="s">
        <v>1060</v>
      </c>
      <c r="B293" s="122" t="s">
        <v>1231</v>
      </c>
      <c r="C293" s="106" t="s">
        <v>764</v>
      </c>
      <c r="D293" s="106" t="s">
        <v>1232</v>
      </c>
    </row>
    <row r="294" spans="1:4" ht="15.75">
      <c r="A294" s="12" t="s">
        <v>1060</v>
      </c>
      <c r="B294" s="122" t="s">
        <v>1233</v>
      </c>
      <c r="C294" s="106" t="s">
        <v>972</v>
      </c>
      <c r="D294" s="106" t="s">
        <v>1234</v>
      </c>
    </row>
    <row r="295" spans="1:4" ht="24">
      <c r="A295" s="12" t="s">
        <v>1060</v>
      </c>
      <c r="B295" s="122" t="s">
        <v>1235</v>
      </c>
      <c r="C295" s="106" t="s">
        <v>764</v>
      </c>
      <c r="D295" s="106" t="s">
        <v>1236</v>
      </c>
    </row>
    <row r="296" spans="1:4" ht="15.75">
      <c r="A296" s="12" t="s">
        <v>1060</v>
      </c>
      <c r="B296" s="122" t="s">
        <v>1237</v>
      </c>
      <c r="C296" s="106" t="s">
        <v>764</v>
      </c>
      <c r="D296" s="106" t="s">
        <v>1238</v>
      </c>
    </row>
    <row r="297" spans="1:4" ht="24">
      <c r="A297" s="12" t="s">
        <v>1060</v>
      </c>
      <c r="B297" s="122" t="s">
        <v>1239</v>
      </c>
      <c r="C297" s="106" t="s">
        <v>972</v>
      </c>
      <c r="D297" s="106" t="s">
        <v>1240</v>
      </c>
    </row>
    <row r="298" spans="1:4" ht="15.75">
      <c r="A298" s="12" t="s">
        <v>1060</v>
      </c>
      <c r="B298" s="122" t="s">
        <v>1241</v>
      </c>
      <c r="C298" s="106" t="s">
        <v>764</v>
      </c>
      <c r="D298" s="106" t="s">
        <v>1242</v>
      </c>
    </row>
    <row r="299" spans="1:4" ht="15.75">
      <c r="A299" s="12" t="s">
        <v>1060</v>
      </c>
      <c r="B299" s="122" t="s">
        <v>1243</v>
      </c>
      <c r="C299" s="106" t="s">
        <v>764</v>
      </c>
      <c r="D299" s="106" t="s">
        <v>1244</v>
      </c>
    </row>
    <row r="300" spans="1:4" ht="24">
      <c r="A300" s="12" t="s">
        <v>1060</v>
      </c>
      <c r="B300" s="122" t="s">
        <v>1245</v>
      </c>
      <c r="C300" s="106" t="s">
        <v>764</v>
      </c>
      <c r="D300" s="106" t="s">
        <v>1246</v>
      </c>
    </row>
    <row r="301" spans="1:4" ht="15.75">
      <c r="A301" s="12" t="s">
        <v>1060</v>
      </c>
      <c r="B301" s="122" t="s">
        <v>1247</v>
      </c>
      <c r="C301" s="106" t="s">
        <v>764</v>
      </c>
      <c r="D301" s="106" t="s">
        <v>1248</v>
      </c>
    </row>
    <row r="302" spans="1:4" ht="15.75">
      <c r="A302" s="12" t="s">
        <v>1060</v>
      </c>
      <c r="B302" s="122" t="s">
        <v>1249</v>
      </c>
      <c r="C302" s="106" t="s">
        <v>764</v>
      </c>
      <c r="D302" s="106" t="s">
        <v>1250</v>
      </c>
    </row>
    <row r="303" spans="1:4" ht="15.75">
      <c r="A303" s="12" t="s">
        <v>1060</v>
      </c>
      <c r="B303" s="122" t="s">
        <v>1251</v>
      </c>
      <c r="C303" s="106" t="s">
        <v>764</v>
      </c>
      <c r="D303" s="106" t="s">
        <v>1252</v>
      </c>
    </row>
    <row r="304" spans="1:4" ht="15.75">
      <c r="A304" s="12" t="s">
        <v>1060</v>
      </c>
      <c r="B304" s="122" t="s">
        <v>1253</v>
      </c>
      <c r="C304" s="106" t="s">
        <v>764</v>
      </c>
      <c r="D304" s="106" t="s">
        <v>1254</v>
      </c>
    </row>
    <row r="305" spans="1:4" ht="15.75">
      <c r="A305" s="12" t="s">
        <v>1060</v>
      </c>
      <c r="B305" s="122" t="s">
        <v>1255</v>
      </c>
      <c r="C305" s="106" t="s">
        <v>764</v>
      </c>
      <c r="D305" s="106" t="s">
        <v>1256</v>
      </c>
    </row>
    <row r="306" spans="1:4" ht="15.75">
      <c r="A306" s="12" t="s">
        <v>1060</v>
      </c>
      <c r="B306" s="122" t="s">
        <v>1257</v>
      </c>
      <c r="C306" s="106" t="s">
        <v>764</v>
      </c>
      <c r="D306" s="106" t="s">
        <v>1258</v>
      </c>
    </row>
    <row r="307" spans="1:4" ht="15.75">
      <c r="A307" s="12" t="s">
        <v>1060</v>
      </c>
      <c r="B307" s="122" t="s">
        <v>1259</v>
      </c>
      <c r="C307" s="106" t="s">
        <v>764</v>
      </c>
      <c r="D307" s="106" t="s">
        <v>1260</v>
      </c>
    </row>
    <row r="308" spans="1:4" ht="15.75">
      <c r="A308" s="12" t="s">
        <v>1060</v>
      </c>
      <c r="B308" s="122" t="s">
        <v>1261</v>
      </c>
      <c r="C308" s="106" t="s">
        <v>764</v>
      </c>
      <c r="D308" s="106" t="s">
        <v>1262</v>
      </c>
    </row>
    <row r="309" spans="1:4" ht="15.75">
      <c r="A309" s="12" t="s">
        <v>1060</v>
      </c>
      <c r="B309" s="122" t="s">
        <v>1263</v>
      </c>
      <c r="C309" s="106" t="s">
        <v>972</v>
      </c>
      <c r="D309" s="106" t="s">
        <v>1264</v>
      </c>
    </row>
    <row r="310" spans="1:4" ht="15.75">
      <c r="A310" s="12" t="s">
        <v>1060</v>
      </c>
      <c r="B310" s="122" t="s">
        <v>1265</v>
      </c>
      <c r="C310" s="106" t="s">
        <v>764</v>
      </c>
      <c r="D310" s="106" t="s">
        <v>1266</v>
      </c>
    </row>
    <row r="311" spans="1:4" ht="15.75">
      <c r="A311" s="12" t="s">
        <v>1060</v>
      </c>
      <c r="B311" s="122" t="s">
        <v>1267</v>
      </c>
      <c r="C311" s="106" t="s">
        <v>764</v>
      </c>
      <c r="D311" s="106" t="s">
        <v>1268</v>
      </c>
    </row>
    <row r="312" spans="1:4" ht="15.75">
      <c r="A312" s="12" t="s">
        <v>1060</v>
      </c>
      <c r="B312" s="122" t="s">
        <v>1269</v>
      </c>
      <c r="C312" s="106" t="s">
        <v>764</v>
      </c>
      <c r="D312" s="106" t="s">
        <v>1270</v>
      </c>
    </row>
    <row r="313" spans="1:4" ht="15.75">
      <c r="A313" s="12" t="s">
        <v>1060</v>
      </c>
      <c r="B313" s="122" t="s">
        <v>1271</v>
      </c>
      <c r="C313" s="106" t="s">
        <v>764</v>
      </c>
      <c r="D313" s="106" t="s">
        <v>1272</v>
      </c>
    </row>
    <row r="314" spans="1:4" ht="24">
      <c r="A314" s="12" t="s">
        <v>1060</v>
      </c>
      <c r="B314" s="122" t="s">
        <v>1273</v>
      </c>
      <c r="C314" s="106" t="s">
        <v>764</v>
      </c>
      <c r="D314" s="106" t="s">
        <v>1274</v>
      </c>
    </row>
    <row r="315" spans="1:4" ht="15.75">
      <c r="A315" s="12" t="s">
        <v>1060</v>
      </c>
      <c r="B315" s="122" t="s">
        <v>1275</v>
      </c>
      <c r="C315" s="106" t="s">
        <v>764</v>
      </c>
      <c r="D315" s="106" t="s">
        <v>1276</v>
      </c>
    </row>
    <row r="316" spans="1:4" ht="15.75">
      <c r="A316" s="12" t="s">
        <v>1060</v>
      </c>
      <c r="B316" s="122" t="s">
        <v>1277</v>
      </c>
      <c r="C316" s="106" t="s">
        <v>764</v>
      </c>
      <c r="D316" s="106" t="s">
        <v>1278</v>
      </c>
    </row>
    <row r="317" spans="1:4" ht="24">
      <c r="A317" s="12" t="s">
        <v>1060</v>
      </c>
      <c r="B317" s="122" t="s">
        <v>1279</v>
      </c>
      <c r="C317" s="106" t="s">
        <v>764</v>
      </c>
      <c r="D317" s="106" t="s">
        <v>1280</v>
      </c>
    </row>
    <row r="318" spans="1:4" ht="15.75">
      <c r="A318" s="12" t="s">
        <v>1060</v>
      </c>
      <c r="B318" s="122" t="s">
        <v>1281</v>
      </c>
      <c r="C318" s="106" t="s">
        <v>764</v>
      </c>
      <c r="D318" s="106" t="s">
        <v>1282</v>
      </c>
    </row>
    <row r="319" spans="1:4" ht="15.75">
      <c r="A319" s="12" t="s">
        <v>1060</v>
      </c>
      <c r="B319" s="122" t="s">
        <v>1283</v>
      </c>
      <c r="C319" s="106" t="s">
        <v>764</v>
      </c>
      <c r="D319" s="106" t="s">
        <v>1284</v>
      </c>
    </row>
    <row r="320" spans="1:4" ht="15.75">
      <c r="A320" s="12" t="s">
        <v>1060</v>
      </c>
      <c r="B320" s="122" t="s">
        <v>1285</v>
      </c>
      <c r="C320" s="106" t="s">
        <v>764</v>
      </c>
      <c r="D320" s="106" t="s">
        <v>1286</v>
      </c>
    </row>
    <row r="321" spans="1:4" ht="15.75">
      <c r="A321" s="12" t="s">
        <v>1060</v>
      </c>
      <c r="B321" s="122" t="s">
        <v>1287</v>
      </c>
      <c r="C321" s="106" t="s">
        <v>764</v>
      </c>
      <c r="D321" s="106" t="s">
        <v>1288</v>
      </c>
    </row>
    <row r="322" spans="1:4" ht="24">
      <c r="A322" s="12" t="s">
        <v>1060</v>
      </c>
      <c r="B322" s="122" t="s">
        <v>1289</v>
      </c>
      <c r="C322" s="106" t="s">
        <v>764</v>
      </c>
      <c r="D322" s="106" t="s">
        <v>1290</v>
      </c>
    </row>
    <row r="323" spans="1:4" ht="24">
      <c r="A323" s="12" t="s">
        <v>1060</v>
      </c>
      <c r="B323" s="122" t="s">
        <v>1291</v>
      </c>
      <c r="C323" s="106" t="s">
        <v>764</v>
      </c>
      <c r="D323" s="106" t="s">
        <v>1292</v>
      </c>
    </row>
    <row r="324" spans="1:4" ht="15.75">
      <c r="A324" s="12" t="s">
        <v>1060</v>
      </c>
      <c r="B324" s="122" t="s">
        <v>1293</v>
      </c>
      <c r="C324" s="106" t="s">
        <v>764</v>
      </c>
      <c r="D324" s="106" t="s">
        <v>1294</v>
      </c>
    </row>
    <row r="325" spans="1:4" ht="15.75">
      <c r="A325" s="12" t="s">
        <v>1060</v>
      </c>
      <c r="B325" s="122" t="s">
        <v>1295</v>
      </c>
      <c r="C325" s="106" t="s">
        <v>764</v>
      </c>
      <c r="D325" s="106" t="s">
        <v>1296</v>
      </c>
    </row>
    <row r="326" spans="1:4" ht="15.75">
      <c r="A326" s="12" t="s">
        <v>1060</v>
      </c>
      <c r="B326" s="122" t="s">
        <v>1297</v>
      </c>
      <c r="C326" s="106" t="s">
        <v>766</v>
      </c>
      <c r="D326" s="106" t="s">
        <v>1298</v>
      </c>
    </row>
    <row r="327" spans="1:4" ht="15.75">
      <c r="A327" s="12" t="s">
        <v>1060</v>
      </c>
      <c r="B327" s="122" t="s">
        <v>1299</v>
      </c>
      <c r="C327" s="106" t="s">
        <v>766</v>
      </c>
      <c r="D327" s="106" t="s">
        <v>1300</v>
      </c>
    </row>
    <row r="328" spans="1:4" ht="15.75">
      <c r="A328" s="12" t="s">
        <v>1060</v>
      </c>
      <c r="B328" s="122" t="s">
        <v>1301</v>
      </c>
      <c r="C328" s="106" t="s">
        <v>766</v>
      </c>
      <c r="D328" s="106" t="s">
        <v>1302</v>
      </c>
    </row>
    <row r="329" spans="1:4" ht="24">
      <c r="A329" s="12" t="s">
        <v>1060</v>
      </c>
      <c r="B329" s="122" t="s">
        <v>1303</v>
      </c>
      <c r="C329" s="106" t="s">
        <v>766</v>
      </c>
      <c r="D329" s="106" t="s">
        <v>1304</v>
      </c>
    </row>
    <row r="330" spans="1:4" ht="15.75">
      <c r="A330" s="12" t="s">
        <v>1060</v>
      </c>
      <c r="B330" s="122" t="s">
        <v>1305</v>
      </c>
      <c r="C330" s="106" t="s">
        <v>766</v>
      </c>
      <c r="D330" s="106" t="s">
        <v>1306</v>
      </c>
    </row>
    <row r="331" spans="1:4" ht="15.75">
      <c r="A331" s="12" t="s">
        <v>1060</v>
      </c>
      <c r="B331" s="122" t="s">
        <v>1307</v>
      </c>
      <c r="C331" s="106" t="s">
        <v>766</v>
      </c>
      <c r="D331" s="106" t="s">
        <v>1308</v>
      </c>
    </row>
    <row r="332" spans="1:4" ht="15.75">
      <c r="A332" s="12" t="s">
        <v>1060</v>
      </c>
      <c r="B332" s="122" t="s">
        <v>1309</v>
      </c>
      <c r="C332" s="106" t="s">
        <v>766</v>
      </c>
      <c r="D332" s="106" t="s">
        <v>1310</v>
      </c>
    </row>
    <row r="333" spans="1:4" ht="15.75">
      <c r="A333" s="12" t="s">
        <v>1060</v>
      </c>
      <c r="B333" s="122" t="s">
        <v>1311</v>
      </c>
      <c r="C333" s="106" t="s">
        <v>972</v>
      </c>
      <c r="D333" s="106" t="s">
        <v>1312</v>
      </c>
    </row>
    <row r="334" spans="1:4" ht="15.75">
      <c r="A334" s="12" t="s">
        <v>1060</v>
      </c>
      <c r="B334" s="122" t="s">
        <v>1313</v>
      </c>
      <c r="C334" s="106" t="s">
        <v>766</v>
      </c>
      <c r="D334" s="106" t="s">
        <v>1314</v>
      </c>
    </row>
    <row r="335" spans="1:4" ht="15.75">
      <c r="A335" s="12" t="s">
        <v>1060</v>
      </c>
      <c r="B335" s="132" t="s">
        <v>1315</v>
      </c>
      <c r="C335" s="133" t="s">
        <v>769</v>
      </c>
      <c r="D335" s="133" t="s">
        <v>1316</v>
      </c>
    </row>
    <row r="336" spans="1:4" ht="15.75">
      <c r="A336" s="12" t="s">
        <v>1060</v>
      </c>
      <c r="B336" s="132" t="s">
        <v>1317</v>
      </c>
      <c r="C336" s="133" t="s">
        <v>769</v>
      </c>
      <c r="D336" s="133" t="s">
        <v>1318</v>
      </c>
    </row>
    <row r="337" spans="1:4" ht="15.75">
      <c r="A337" s="12" t="s">
        <v>1060</v>
      </c>
      <c r="B337" s="132" t="s">
        <v>1319</v>
      </c>
      <c r="C337" s="133" t="s">
        <v>769</v>
      </c>
      <c r="D337" s="133" t="s">
        <v>1320</v>
      </c>
    </row>
    <row r="338" spans="1:4" ht="15.75">
      <c r="A338" s="12" t="s">
        <v>1060</v>
      </c>
      <c r="B338" s="132" t="s">
        <v>1321</v>
      </c>
      <c r="C338" s="133" t="s">
        <v>769</v>
      </c>
      <c r="D338" s="133" t="s">
        <v>1322</v>
      </c>
    </row>
    <row r="339" spans="1:4" ht="15.75">
      <c r="A339" s="12" t="s">
        <v>1060</v>
      </c>
      <c r="B339" s="132" t="s">
        <v>1323</v>
      </c>
      <c r="C339" s="133" t="s">
        <v>769</v>
      </c>
      <c r="D339" s="133" t="s">
        <v>1324</v>
      </c>
    </row>
    <row r="340" spans="1:4" ht="15.75">
      <c r="A340" s="12" t="s">
        <v>1060</v>
      </c>
      <c r="B340" s="132" t="s">
        <v>1325</v>
      </c>
      <c r="C340" s="133" t="s">
        <v>771</v>
      </c>
      <c r="D340" s="133" t="s">
        <v>1326</v>
      </c>
    </row>
    <row r="341" spans="1:4" ht="15.75">
      <c r="A341" s="12" t="s">
        <v>1060</v>
      </c>
      <c r="B341" s="132" t="s">
        <v>1327</v>
      </c>
      <c r="C341" s="133" t="s">
        <v>769</v>
      </c>
      <c r="D341" s="133" t="s">
        <v>1328</v>
      </c>
    </row>
    <row r="342" spans="1:4" ht="15.75">
      <c r="A342" s="12" t="s">
        <v>1060</v>
      </c>
      <c r="B342" s="132" t="s">
        <v>1329</v>
      </c>
      <c r="C342" s="133" t="s">
        <v>769</v>
      </c>
      <c r="D342" s="133" t="s">
        <v>1330</v>
      </c>
    </row>
    <row r="343" spans="1:4" ht="15.75">
      <c r="A343" s="12" t="s">
        <v>1060</v>
      </c>
      <c r="B343" s="132" t="s">
        <v>1331</v>
      </c>
      <c r="C343" s="133" t="s">
        <v>769</v>
      </c>
      <c r="D343" s="133" t="s">
        <v>1332</v>
      </c>
    </row>
    <row r="344" spans="1:4" ht="15.75">
      <c r="A344" s="12" t="s">
        <v>1060</v>
      </c>
      <c r="B344" s="132" t="s">
        <v>1333</v>
      </c>
      <c r="C344" s="133" t="s">
        <v>769</v>
      </c>
      <c r="D344" s="133" t="s">
        <v>1334</v>
      </c>
    </row>
    <row r="345" spans="1:4" ht="15.75">
      <c r="A345" s="12" t="s">
        <v>1060</v>
      </c>
      <c r="B345" s="132" t="s">
        <v>1335</v>
      </c>
      <c r="C345" s="133" t="s">
        <v>769</v>
      </c>
      <c r="D345" s="133" t="s">
        <v>1336</v>
      </c>
    </row>
    <row r="346" spans="1:4" ht="15.75">
      <c r="A346" s="12" t="s">
        <v>1060</v>
      </c>
      <c r="B346" s="132" t="s">
        <v>1337</v>
      </c>
      <c r="C346" s="133" t="s">
        <v>769</v>
      </c>
      <c r="D346" s="133" t="s">
        <v>1338</v>
      </c>
    </row>
    <row r="347" spans="1:4" ht="15.75">
      <c r="A347" s="12" t="s">
        <v>1060</v>
      </c>
      <c r="B347" s="132" t="s">
        <v>1339</v>
      </c>
      <c r="C347" s="133" t="s">
        <v>771</v>
      </c>
      <c r="D347" s="133" t="s">
        <v>1340</v>
      </c>
    </row>
    <row r="348" spans="1:4" ht="24">
      <c r="A348" s="12" t="s">
        <v>1060</v>
      </c>
      <c r="B348" s="132" t="s">
        <v>1341</v>
      </c>
      <c r="C348" s="133" t="s">
        <v>972</v>
      </c>
      <c r="D348" s="133" t="s">
        <v>1342</v>
      </c>
    </row>
    <row r="349" spans="1:4" ht="24">
      <c r="A349" s="12" t="s">
        <v>1060</v>
      </c>
      <c r="B349" s="132" t="s">
        <v>1343</v>
      </c>
      <c r="C349" s="133" t="s">
        <v>972</v>
      </c>
      <c r="D349" s="133" t="s">
        <v>1344</v>
      </c>
    </row>
    <row r="350" spans="1:4" ht="24">
      <c r="A350" s="12" t="s">
        <v>1060</v>
      </c>
      <c r="B350" s="132" t="s">
        <v>1345</v>
      </c>
      <c r="C350" s="133" t="s">
        <v>972</v>
      </c>
      <c r="D350" s="133" t="s">
        <v>1346</v>
      </c>
    </row>
    <row r="351" spans="1:4" ht="24">
      <c r="A351" s="12" t="s">
        <v>1060</v>
      </c>
      <c r="B351" s="132" t="s">
        <v>1347</v>
      </c>
      <c r="C351" s="133" t="s">
        <v>769</v>
      </c>
      <c r="D351" s="133" t="s">
        <v>1348</v>
      </c>
    </row>
    <row r="352" spans="1:4" ht="24">
      <c r="A352" s="12" t="s">
        <v>1060</v>
      </c>
      <c r="B352" s="132" t="s">
        <v>1349</v>
      </c>
      <c r="C352" s="133" t="s">
        <v>771</v>
      </c>
      <c r="D352" s="133" t="s">
        <v>1350</v>
      </c>
    </row>
    <row r="353" spans="1:4" ht="15.75">
      <c r="A353" s="12" t="s">
        <v>1060</v>
      </c>
      <c r="B353" s="132" t="s">
        <v>1351</v>
      </c>
      <c r="C353" s="133" t="s">
        <v>972</v>
      </c>
      <c r="D353" s="133" t="s">
        <v>1352</v>
      </c>
    </row>
    <row r="354" spans="1:4" ht="15.75">
      <c r="A354" s="12" t="s">
        <v>1060</v>
      </c>
      <c r="B354" s="132" t="s">
        <v>1353</v>
      </c>
      <c r="C354" s="133" t="s">
        <v>972</v>
      </c>
      <c r="D354" s="133" t="s">
        <v>1354</v>
      </c>
    </row>
    <row r="355" spans="1:4" ht="15.75">
      <c r="A355" s="12" t="s">
        <v>1060</v>
      </c>
      <c r="B355" s="132" t="s">
        <v>1355</v>
      </c>
      <c r="C355" s="133" t="s">
        <v>769</v>
      </c>
      <c r="D355" s="133" t="s">
        <v>1356</v>
      </c>
    </row>
    <row r="356" spans="1:4" ht="15.75">
      <c r="A356" s="12" t="s">
        <v>1060</v>
      </c>
      <c r="B356" s="132" t="s">
        <v>1357</v>
      </c>
      <c r="C356" s="133" t="s">
        <v>769</v>
      </c>
      <c r="D356" s="133" t="s">
        <v>1358</v>
      </c>
    </row>
    <row r="357" spans="1:4" ht="15.75">
      <c r="A357" s="12" t="s">
        <v>1060</v>
      </c>
      <c r="B357" s="132" t="s">
        <v>1359</v>
      </c>
      <c r="C357" s="133" t="s">
        <v>769</v>
      </c>
      <c r="D357" s="133" t="s">
        <v>1360</v>
      </c>
    </row>
    <row r="358" spans="1:4" ht="15.75">
      <c r="A358" s="12" t="s">
        <v>1060</v>
      </c>
      <c r="B358" s="132" t="s">
        <v>1361</v>
      </c>
      <c r="C358" s="133" t="s">
        <v>769</v>
      </c>
      <c r="D358" s="133" t="s">
        <v>1362</v>
      </c>
    </row>
    <row r="359" spans="1:4" ht="15.75">
      <c r="A359" s="12" t="s">
        <v>1060</v>
      </c>
      <c r="B359" s="132" t="s">
        <v>1363</v>
      </c>
      <c r="C359" s="133" t="s">
        <v>972</v>
      </c>
      <c r="D359" s="133" t="s">
        <v>1364</v>
      </c>
    </row>
    <row r="360" spans="1:4" ht="15.75">
      <c r="A360" s="12" t="s">
        <v>1060</v>
      </c>
      <c r="B360" s="132" t="s">
        <v>1365</v>
      </c>
      <c r="C360" s="133" t="s">
        <v>771</v>
      </c>
      <c r="D360" s="133" t="s">
        <v>1366</v>
      </c>
    </row>
    <row r="361" spans="1:4" ht="15.75">
      <c r="A361" s="12" t="s">
        <v>1060</v>
      </c>
      <c r="B361" s="132" t="s">
        <v>1367</v>
      </c>
      <c r="C361" s="133" t="s">
        <v>972</v>
      </c>
      <c r="D361" s="133" t="s">
        <v>1368</v>
      </c>
    </row>
    <row r="362" spans="1:4" ht="15.75">
      <c r="A362" s="12" t="s">
        <v>1060</v>
      </c>
      <c r="B362" s="132" t="s">
        <v>1369</v>
      </c>
      <c r="C362" s="133" t="s">
        <v>769</v>
      </c>
      <c r="D362" s="133" t="s">
        <v>1370</v>
      </c>
    </row>
    <row r="363" spans="1:4" ht="15.75">
      <c r="A363" s="12" t="s">
        <v>1060</v>
      </c>
      <c r="B363" s="132" t="s">
        <v>1371</v>
      </c>
      <c r="C363" s="133" t="s">
        <v>972</v>
      </c>
      <c r="D363" s="133" t="s">
        <v>1372</v>
      </c>
    </row>
    <row r="364" spans="1:4" ht="15.75">
      <c r="A364" s="12" t="s">
        <v>1060</v>
      </c>
      <c r="B364" s="132" t="s">
        <v>1373</v>
      </c>
      <c r="C364" s="133" t="s">
        <v>972</v>
      </c>
      <c r="D364" s="133" t="s">
        <v>1374</v>
      </c>
    </row>
    <row r="365" spans="1:4" ht="15.75">
      <c r="A365" s="12" t="s">
        <v>1060</v>
      </c>
      <c r="B365" s="132" t="s">
        <v>1375</v>
      </c>
      <c r="C365" s="133" t="s">
        <v>972</v>
      </c>
      <c r="D365" s="133" t="s">
        <v>1376</v>
      </c>
    </row>
    <row r="366" spans="1:4" ht="15.75">
      <c r="A366" s="12" t="s">
        <v>1060</v>
      </c>
      <c r="B366" s="132" t="s">
        <v>1377</v>
      </c>
      <c r="C366" s="133" t="s">
        <v>972</v>
      </c>
      <c r="D366" s="133" t="s">
        <v>1378</v>
      </c>
    </row>
    <row r="367" spans="1:4" ht="15.75">
      <c r="A367" s="12" t="s">
        <v>1060</v>
      </c>
      <c r="B367" s="132" t="s">
        <v>1379</v>
      </c>
      <c r="C367" s="133" t="s">
        <v>771</v>
      </c>
      <c r="D367" s="133" t="s">
        <v>1380</v>
      </c>
    </row>
    <row r="368" spans="1:4" ht="24">
      <c r="A368" s="12" t="s">
        <v>1060</v>
      </c>
      <c r="B368" s="132" t="s">
        <v>1381</v>
      </c>
      <c r="C368" s="133" t="s">
        <v>972</v>
      </c>
      <c r="D368" s="133" t="s">
        <v>1382</v>
      </c>
    </row>
    <row r="369" spans="1:4" ht="24">
      <c r="A369" s="12" t="s">
        <v>1060</v>
      </c>
      <c r="B369" s="132" t="s">
        <v>1383</v>
      </c>
      <c r="C369" s="133" t="s">
        <v>972</v>
      </c>
      <c r="D369" s="133" t="s">
        <v>1384</v>
      </c>
    </row>
    <row r="370" spans="1:4" ht="24">
      <c r="A370" s="12" t="s">
        <v>1060</v>
      </c>
      <c r="B370" s="132" t="s">
        <v>1385</v>
      </c>
      <c r="C370" s="133" t="s">
        <v>972</v>
      </c>
      <c r="D370" s="133" t="s">
        <v>1386</v>
      </c>
    </row>
    <row r="371" spans="1:4" ht="24">
      <c r="A371" s="12" t="s">
        <v>1060</v>
      </c>
      <c r="B371" s="132" t="s">
        <v>1387</v>
      </c>
      <c r="C371" s="133" t="s">
        <v>771</v>
      </c>
      <c r="D371" s="133" t="s">
        <v>1388</v>
      </c>
    </row>
    <row r="372" spans="1:4" ht="24">
      <c r="A372" s="12" t="s">
        <v>1060</v>
      </c>
      <c r="B372" s="132" t="s">
        <v>1389</v>
      </c>
      <c r="C372" s="133" t="s">
        <v>972</v>
      </c>
      <c r="D372" s="133" t="s">
        <v>1390</v>
      </c>
    </row>
    <row r="373" spans="1:4" ht="15.75">
      <c r="A373" s="12" t="s">
        <v>1060</v>
      </c>
      <c r="B373" s="132" t="s">
        <v>1391</v>
      </c>
      <c r="C373" s="133" t="s">
        <v>972</v>
      </c>
      <c r="D373" s="133" t="s">
        <v>1392</v>
      </c>
    </row>
    <row r="374" spans="1:4" ht="15.75">
      <c r="A374" s="12" t="s">
        <v>1060</v>
      </c>
      <c r="B374" s="132" t="s">
        <v>1393</v>
      </c>
      <c r="C374" s="133" t="s">
        <v>771</v>
      </c>
      <c r="D374" s="133" t="s">
        <v>1394</v>
      </c>
    </row>
    <row r="375" spans="1:4" ht="15.75">
      <c r="A375" s="12" t="s">
        <v>1060</v>
      </c>
      <c r="B375" s="132" t="s">
        <v>1395</v>
      </c>
      <c r="C375" s="133" t="s">
        <v>769</v>
      </c>
      <c r="D375" s="133" t="s">
        <v>1396</v>
      </c>
    </row>
    <row r="376" spans="1:4" ht="15.75">
      <c r="A376" s="12" t="s">
        <v>1060</v>
      </c>
      <c r="B376" s="132" t="s">
        <v>1397</v>
      </c>
      <c r="C376" s="133" t="s">
        <v>769</v>
      </c>
      <c r="D376" s="133" t="s">
        <v>1398</v>
      </c>
    </row>
    <row r="377" spans="1:4" ht="15.75">
      <c r="A377" s="12" t="s">
        <v>1060</v>
      </c>
      <c r="B377" s="132" t="s">
        <v>1399</v>
      </c>
      <c r="C377" s="133" t="s">
        <v>769</v>
      </c>
      <c r="D377" s="133" t="s">
        <v>1400</v>
      </c>
    </row>
    <row r="378" spans="1:4" ht="15.75">
      <c r="A378" s="12" t="s">
        <v>1060</v>
      </c>
      <c r="B378" s="132" t="s">
        <v>1401</v>
      </c>
      <c r="C378" s="133" t="s">
        <v>769</v>
      </c>
      <c r="D378" s="133" t="s">
        <v>1402</v>
      </c>
    </row>
    <row r="379" spans="1:4" ht="15.75">
      <c r="A379" s="12" t="s">
        <v>1060</v>
      </c>
      <c r="B379" s="132" t="s">
        <v>1403</v>
      </c>
      <c r="C379" s="133" t="s">
        <v>769</v>
      </c>
      <c r="D379" s="133" t="s">
        <v>1404</v>
      </c>
    </row>
    <row r="380" spans="1:4" ht="15.75">
      <c r="A380" s="12" t="s">
        <v>1060</v>
      </c>
      <c r="B380" s="132" t="s">
        <v>1405</v>
      </c>
      <c r="C380" s="133" t="s">
        <v>771</v>
      </c>
      <c r="D380" s="133" t="s">
        <v>1406</v>
      </c>
    </row>
    <row r="381" spans="1:4" ht="15.75">
      <c r="A381" s="12" t="s">
        <v>1060</v>
      </c>
      <c r="B381" s="132" t="s">
        <v>1407</v>
      </c>
      <c r="C381" s="133" t="s">
        <v>769</v>
      </c>
      <c r="D381" s="133" t="s">
        <v>1408</v>
      </c>
    </row>
    <row r="382" spans="1:4" ht="15.75">
      <c r="A382" s="12" t="s">
        <v>1060</v>
      </c>
      <c r="B382" s="132" t="s">
        <v>1409</v>
      </c>
      <c r="C382" s="133" t="s">
        <v>769</v>
      </c>
      <c r="D382" s="133" t="s">
        <v>1410</v>
      </c>
    </row>
    <row r="383" spans="1:4" ht="15.75">
      <c r="A383" s="12" t="s">
        <v>1060</v>
      </c>
      <c r="B383" s="132" t="s">
        <v>1411</v>
      </c>
      <c r="C383" s="133" t="s">
        <v>769</v>
      </c>
      <c r="D383" s="133" t="s">
        <v>1412</v>
      </c>
    </row>
    <row r="384" spans="1:4" ht="15.75">
      <c r="A384" s="12" t="s">
        <v>1060</v>
      </c>
      <c r="B384" s="132" t="s">
        <v>1413</v>
      </c>
      <c r="C384" s="133" t="s">
        <v>769</v>
      </c>
      <c r="D384" s="133" t="s">
        <v>1414</v>
      </c>
    </row>
    <row r="385" spans="1:4" ht="15.75">
      <c r="A385" s="12" t="s">
        <v>1060</v>
      </c>
      <c r="B385" s="132" t="s">
        <v>1415</v>
      </c>
      <c r="C385" s="133" t="s">
        <v>769</v>
      </c>
      <c r="D385" s="133" t="s">
        <v>1416</v>
      </c>
    </row>
    <row r="386" spans="1:4" ht="15.75">
      <c r="A386" s="12" t="s">
        <v>1060</v>
      </c>
      <c r="B386" s="132" t="s">
        <v>1417</v>
      </c>
      <c r="C386" s="133" t="s">
        <v>769</v>
      </c>
      <c r="D386" s="133" t="s">
        <v>1418</v>
      </c>
    </row>
    <row r="387" spans="1:4" ht="15.75">
      <c r="A387" s="12" t="s">
        <v>1060</v>
      </c>
      <c r="B387" s="132" t="s">
        <v>1419</v>
      </c>
      <c r="C387" s="133" t="s">
        <v>771</v>
      </c>
      <c r="D387" s="133" t="s">
        <v>1420</v>
      </c>
    </row>
    <row r="388" spans="1:4" ht="24">
      <c r="A388" s="12" t="s">
        <v>1060</v>
      </c>
      <c r="B388" s="132" t="s">
        <v>1421</v>
      </c>
      <c r="C388" s="133" t="s">
        <v>972</v>
      </c>
      <c r="D388" s="133" t="s">
        <v>1422</v>
      </c>
    </row>
    <row r="389" spans="1:4" ht="24">
      <c r="A389" s="12" t="s">
        <v>1060</v>
      </c>
      <c r="B389" s="132" t="s">
        <v>1423</v>
      </c>
      <c r="C389" s="133" t="s">
        <v>972</v>
      </c>
      <c r="D389" s="133" t="s">
        <v>1424</v>
      </c>
    </row>
    <row r="390" spans="1:4" ht="24">
      <c r="A390" s="12" t="s">
        <v>1060</v>
      </c>
      <c r="B390" s="132" t="s">
        <v>1425</v>
      </c>
      <c r="C390" s="133" t="s">
        <v>972</v>
      </c>
      <c r="D390" s="133" t="s">
        <v>1426</v>
      </c>
    </row>
    <row r="391" spans="1:4" ht="24">
      <c r="A391" s="12" t="s">
        <v>1060</v>
      </c>
      <c r="B391" s="132" t="s">
        <v>1427</v>
      </c>
      <c r="C391" s="133" t="s">
        <v>769</v>
      </c>
      <c r="D391" s="133" t="s">
        <v>1428</v>
      </c>
    </row>
    <row r="392" spans="1:4" ht="24">
      <c r="A392" s="12" t="s">
        <v>1060</v>
      </c>
      <c r="B392" s="132" t="s">
        <v>1429</v>
      </c>
      <c r="C392" s="133" t="s">
        <v>771</v>
      </c>
      <c r="D392" s="133" t="s">
        <v>1430</v>
      </c>
    </row>
    <row r="393" spans="1:4" ht="15.75">
      <c r="A393" s="12" t="s">
        <v>1060</v>
      </c>
      <c r="B393" s="132" t="s">
        <v>1431</v>
      </c>
      <c r="C393" s="133" t="s">
        <v>972</v>
      </c>
      <c r="D393" s="133" t="s">
        <v>1432</v>
      </c>
    </row>
    <row r="394" spans="1:4" ht="24">
      <c r="A394" s="12" t="s">
        <v>1060</v>
      </c>
      <c r="B394" s="132" t="s">
        <v>1433</v>
      </c>
      <c r="C394" s="133" t="s">
        <v>771</v>
      </c>
      <c r="D394" s="133" t="s">
        <v>1434</v>
      </c>
    </row>
    <row r="395" spans="1:4" ht="15.75">
      <c r="A395" s="12" t="s">
        <v>1060</v>
      </c>
      <c r="B395" s="132" t="s">
        <v>1435</v>
      </c>
      <c r="C395" s="133" t="s">
        <v>769</v>
      </c>
      <c r="D395" s="133" t="s">
        <v>1436</v>
      </c>
    </row>
    <row r="396" spans="1:4" ht="15.75">
      <c r="A396" s="12" t="s">
        <v>1060</v>
      </c>
      <c r="B396" s="132" t="s">
        <v>1437</v>
      </c>
      <c r="C396" s="133" t="s">
        <v>769</v>
      </c>
      <c r="D396" s="133" t="s">
        <v>1438</v>
      </c>
    </row>
    <row r="397" spans="1:4" ht="15.75">
      <c r="A397" s="12" t="s">
        <v>1060</v>
      </c>
      <c r="B397" s="132" t="s">
        <v>1439</v>
      </c>
      <c r="C397" s="133" t="s">
        <v>972</v>
      </c>
      <c r="D397" s="133" t="s">
        <v>1440</v>
      </c>
    </row>
    <row r="398" spans="1:4" ht="15.75">
      <c r="A398" s="12" t="s">
        <v>1060</v>
      </c>
      <c r="B398" s="132" t="s">
        <v>1441</v>
      </c>
      <c r="C398" s="133" t="s">
        <v>769</v>
      </c>
      <c r="D398" s="133" t="s">
        <v>1442</v>
      </c>
    </row>
    <row r="399" spans="1:4" ht="15.75">
      <c r="A399" s="12" t="s">
        <v>1060</v>
      </c>
      <c r="B399" s="132" t="s">
        <v>1443</v>
      </c>
      <c r="C399" s="133" t="s">
        <v>972</v>
      </c>
      <c r="D399" s="133" t="s">
        <v>1444</v>
      </c>
    </row>
    <row r="400" spans="1:4" ht="15.75">
      <c r="A400" s="12" t="s">
        <v>1060</v>
      </c>
      <c r="B400" s="132" t="s">
        <v>1445</v>
      </c>
      <c r="C400" s="133" t="s">
        <v>771</v>
      </c>
      <c r="D400" s="133" t="s">
        <v>1446</v>
      </c>
    </row>
    <row r="401" spans="1:4" ht="15.75">
      <c r="A401" s="12" t="s">
        <v>1060</v>
      </c>
      <c r="B401" s="132" t="s">
        <v>1447</v>
      </c>
      <c r="C401" s="133" t="s">
        <v>769</v>
      </c>
      <c r="D401" s="133" t="s">
        <v>1448</v>
      </c>
    </row>
    <row r="402" spans="1:4" ht="15.75">
      <c r="A402" s="12" t="s">
        <v>1060</v>
      </c>
      <c r="B402" s="132" t="s">
        <v>1449</v>
      </c>
      <c r="C402" s="133" t="s">
        <v>769</v>
      </c>
      <c r="D402" s="133" t="s">
        <v>1450</v>
      </c>
    </row>
    <row r="403" spans="1:4" ht="15.75">
      <c r="A403" s="12" t="s">
        <v>1060</v>
      </c>
      <c r="B403" s="132" t="s">
        <v>1451</v>
      </c>
      <c r="C403" s="133" t="s">
        <v>769</v>
      </c>
      <c r="D403" s="133" t="s">
        <v>1452</v>
      </c>
    </row>
    <row r="404" spans="1:4" ht="15.75">
      <c r="A404" s="12" t="s">
        <v>1060</v>
      </c>
      <c r="B404" s="132" t="s">
        <v>1453</v>
      </c>
      <c r="C404" s="133" t="s">
        <v>769</v>
      </c>
      <c r="D404" s="133" t="s">
        <v>1454</v>
      </c>
    </row>
    <row r="405" spans="1:4" ht="15.75">
      <c r="A405" s="12" t="s">
        <v>1060</v>
      </c>
      <c r="B405" s="132" t="s">
        <v>1455</v>
      </c>
      <c r="C405" s="133" t="s">
        <v>972</v>
      </c>
      <c r="D405" s="133" t="s">
        <v>1456</v>
      </c>
    </row>
    <row r="406" spans="1:4" ht="15.75">
      <c r="A406" s="12" t="s">
        <v>1060</v>
      </c>
      <c r="B406" s="132" t="s">
        <v>1457</v>
      </c>
      <c r="C406" s="133" t="s">
        <v>972</v>
      </c>
      <c r="D406" s="133" t="s">
        <v>1458</v>
      </c>
    </row>
    <row r="407" spans="1:4" ht="15.75">
      <c r="A407" s="12" t="s">
        <v>1060</v>
      </c>
      <c r="B407" s="132" t="s">
        <v>1459</v>
      </c>
      <c r="C407" s="133" t="s">
        <v>771</v>
      </c>
      <c r="D407" s="133" t="s">
        <v>1460</v>
      </c>
    </row>
    <row r="408" spans="1:4" ht="24">
      <c r="A408" s="12" t="s">
        <v>1060</v>
      </c>
      <c r="B408" s="132" t="s">
        <v>1461</v>
      </c>
      <c r="C408" s="133" t="s">
        <v>972</v>
      </c>
      <c r="D408" s="133" t="s">
        <v>1462</v>
      </c>
    </row>
    <row r="409" spans="1:4" ht="24">
      <c r="A409" s="12" t="s">
        <v>1060</v>
      </c>
      <c r="B409" s="132" t="s">
        <v>1463</v>
      </c>
      <c r="C409" s="133" t="s">
        <v>972</v>
      </c>
      <c r="D409" s="133" t="s">
        <v>1464</v>
      </c>
    </row>
    <row r="410" spans="1:4" ht="24">
      <c r="A410" s="12" t="s">
        <v>1060</v>
      </c>
      <c r="B410" s="132" t="s">
        <v>1465</v>
      </c>
      <c r="C410" s="133" t="s">
        <v>771</v>
      </c>
      <c r="D410" s="133" t="s">
        <v>1466</v>
      </c>
    </row>
    <row r="411" spans="1:4" ht="24">
      <c r="A411" s="12" t="s">
        <v>1060</v>
      </c>
      <c r="B411" s="132" t="s">
        <v>1467</v>
      </c>
      <c r="C411" s="133" t="s">
        <v>769</v>
      </c>
      <c r="D411" s="133" t="s">
        <v>1468</v>
      </c>
    </row>
    <row r="412" spans="1:4" ht="24">
      <c r="A412" s="12" t="s">
        <v>1060</v>
      </c>
      <c r="B412" s="132" t="s">
        <v>1469</v>
      </c>
      <c r="C412" s="133" t="s">
        <v>771</v>
      </c>
      <c r="D412" s="133" t="s">
        <v>1470</v>
      </c>
    </row>
    <row r="413" spans="1:4" ht="15.75">
      <c r="A413" s="12" t="s">
        <v>1060</v>
      </c>
      <c r="B413" s="132" t="s">
        <v>1471</v>
      </c>
      <c r="C413" s="133" t="s">
        <v>972</v>
      </c>
      <c r="D413" s="133" t="s">
        <v>1472</v>
      </c>
    </row>
    <row r="414" spans="1:4" ht="24">
      <c r="A414" s="12" t="s">
        <v>1060</v>
      </c>
      <c r="B414" s="132" t="s">
        <v>1473</v>
      </c>
      <c r="C414" s="133" t="s">
        <v>771</v>
      </c>
      <c r="D414" s="133" t="s">
        <v>1474</v>
      </c>
    </row>
    <row r="415" spans="1:4" ht="24">
      <c r="A415" s="12" t="s">
        <v>1060</v>
      </c>
      <c r="B415" s="132" t="s">
        <v>1475</v>
      </c>
      <c r="C415" s="133" t="s">
        <v>769</v>
      </c>
      <c r="D415" s="133" t="s">
        <v>1476</v>
      </c>
    </row>
    <row r="416" spans="1:4" ht="24">
      <c r="A416" s="12" t="s">
        <v>1060</v>
      </c>
      <c r="B416" s="132" t="s">
        <v>1477</v>
      </c>
      <c r="C416" s="133" t="s">
        <v>771</v>
      </c>
      <c r="D416" s="133" t="s">
        <v>1478</v>
      </c>
    </row>
    <row r="417" spans="1:4" ht="15.75">
      <c r="A417" s="12" t="s">
        <v>1060</v>
      </c>
      <c r="B417" s="132" t="s">
        <v>1479</v>
      </c>
      <c r="C417" s="133" t="s">
        <v>771</v>
      </c>
      <c r="D417" s="133" t="s">
        <v>1480</v>
      </c>
    </row>
    <row r="418" spans="1:4" ht="15.75">
      <c r="A418" s="12" t="s">
        <v>1060</v>
      </c>
      <c r="B418" s="132" t="s">
        <v>1481</v>
      </c>
      <c r="C418" s="133" t="s">
        <v>771</v>
      </c>
      <c r="D418" s="133" t="s">
        <v>1482</v>
      </c>
    </row>
    <row r="419" spans="1:4" ht="15.75">
      <c r="A419" s="12" t="s">
        <v>1060</v>
      </c>
      <c r="B419" s="132" t="s">
        <v>1483</v>
      </c>
      <c r="C419" s="133" t="s">
        <v>771</v>
      </c>
      <c r="D419" s="133" t="s">
        <v>1484</v>
      </c>
    </row>
    <row r="420" spans="1:4" ht="15.75">
      <c r="A420" s="12" t="s">
        <v>1060</v>
      </c>
      <c r="B420" s="132" t="s">
        <v>1485</v>
      </c>
      <c r="C420" s="133" t="s">
        <v>769</v>
      </c>
      <c r="D420" s="133" t="s">
        <v>1486</v>
      </c>
    </row>
    <row r="421" spans="1:4" ht="15.75">
      <c r="A421" s="12" t="s">
        <v>1060</v>
      </c>
      <c r="B421" s="132" t="s">
        <v>1487</v>
      </c>
      <c r="C421" s="133" t="s">
        <v>771</v>
      </c>
      <c r="D421" s="133" t="s">
        <v>1488</v>
      </c>
    </row>
    <row r="422" spans="1:4" ht="15.75">
      <c r="A422" s="12" t="s">
        <v>1060</v>
      </c>
      <c r="B422" s="132" t="s">
        <v>1489</v>
      </c>
      <c r="C422" s="133" t="s">
        <v>771</v>
      </c>
      <c r="D422" s="133" t="s">
        <v>1490</v>
      </c>
    </row>
    <row r="423" spans="1:4" ht="15.75">
      <c r="A423" s="12" t="s">
        <v>1060</v>
      </c>
      <c r="B423" s="132" t="s">
        <v>1491</v>
      </c>
      <c r="C423" s="133" t="s">
        <v>769</v>
      </c>
      <c r="D423" s="133" t="s">
        <v>1492</v>
      </c>
    </row>
    <row r="424" spans="1:4" ht="15.75">
      <c r="A424" s="12" t="s">
        <v>1060</v>
      </c>
      <c r="B424" s="132" t="s">
        <v>1493</v>
      </c>
      <c r="C424" s="133" t="s">
        <v>769</v>
      </c>
      <c r="D424" s="133" t="s">
        <v>1494</v>
      </c>
    </row>
    <row r="425" spans="1:4" ht="15.75">
      <c r="A425" s="12" t="s">
        <v>1060</v>
      </c>
      <c r="B425" s="132" t="s">
        <v>1495</v>
      </c>
      <c r="C425" s="133" t="s">
        <v>771</v>
      </c>
      <c r="D425" s="133" t="s">
        <v>1496</v>
      </c>
    </row>
    <row r="426" spans="1:4" ht="24">
      <c r="A426" s="12" t="s">
        <v>1060</v>
      </c>
      <c r="B426" s="132" t="s">
        <v>1497</v>
      </c>
      <c r="C426" s="133" t="s">
        <v>769</v>
      </c>
      <c r="D426" s="133" t="s">
        <v>1498</v>
      </c>
    </row>
    <row r="427" spans="1:4" ht="24">
      <c r="A427" s="12" t="s">
        <v>1060</v>
      </c>
      <c r="B427" s="132" t="s">
        <v>1499</v>
      </c>
      <c r="C427" s="133" t="s">
        <v>769</v>
      </c>
      <c r="D427" s="133" t="s">
        <v>1500</v>
      </c>
    </row>
    <row r="428" spans="1:4" ht="24">
      <c r="A428" s="12" t="s">
        <v>1060</v>
      </c>
      <c r="B428" s="132" t="s">
        <v>1501</v>
      </c>
      <c r="C428" s="133" t="s">
        <v>771</v>
      </c>
      <c r="D428" s="133" t="s">
        <v>1502</v>
      </c>
    </row>
    <row r="429" spans="1:4" ht="15.75">
      <c r="A429" s="12" t="s">
        <v>1060</v>
      </c>
      <c r="B429" s="132" t="s">
        <v>1503</v>
      </c>
      <c r="C429" s="133" t="s">
        <v>769</v>
      </c>
      <c r="D429" s="133" t="s">
        <v>1504</v>
      </c>
    </row>
    <row r="430" spans="1:4" ht="24">
      <c r="A430" s="12" t="s">
        <v>1060</v>
      </c>
      <c r="B430" s="132" t="s">
        <v>1505</v>
      </c>
      <c r="C430" s="133" t="s">
        <v>972</v>
      </c>
      <c r="D430" s="133" t="s">
        <v>1506</v>
      </c>
    </row>
    <row r="431" spans="1:4" ht="24">
      <c r="A431" s="12" t="s">
        <v>1060</v>
      </c>
      <c r="B431" s="132" t="s">
        <v>1507</v>
      </c>
      <c r="C431" s="133" t="s">
        <v>972</v>
      </c>
      <c r="D431" s="133" t="s">
        <v>1508</v>
      </c>
    </row>
    <row r="432" spans="1:4" ht="15.75">
      <c r="A432" s="12" t="s">
        <v>1060</v>
      </c>
      <c r="B432" s="132" t="s">
        <v>1509</v>
      </c>
      <c r="C432" s="133" t="s">
        <v>972</v>
      </c>
      <c r="D432" s="133" t="s">
        <v>1510</v>
      </c>
    </row>
    <row r="433" spans="1:4" ht="15.75">
      <c r="A433" s="12" t="s">
        <v>1060</v>
      </c>
      <c r="B433" s="132" t="s">
        <v>1511</v>
      </c>
      <c r="C433" s="133" t="s">
        <v>769</v>
      </c>
      <c r="D433" s="133" t="s">
        <v>1512</v>
      </c>
    </row>
    <row r="434" spans="1:4" ht="15.75">
      <c r="A434" s="12" t="s">
        <v>1060</v>
      </c>
      <c r="B434" s="132" t="s">
        <v>1513</v>
      </c>
      <c r="C434" s="133" t="s">
        <v>769</v>
      </c>
      <c r="D434" s="133" t="s">
        <v>1514</v>
      </c>
    </row>
    <row r="435" spans="1:4" ht="15.75">
      <c r="A435" s="12" t="s">
        <v>1060</v>
      </c>
      <c r="B435" s="132" t="s">
        <v>1515</v>
      </c>
      <c r="C435" s="133" t="s">
        <v>769</v>
      </c>
      <c r="D435" s="133" t="s">
        <v>1516</v>
      </c>
    </row>
    <row r="436" spans="1:4" ht="15.75">
      <c r="A436" s="12" t="s">
        <v>1060</v>
      </c>
      <c r="B436" s="132" t="s">
        <v>1517</v>
      </c>
      <c r="C436" s="133" t="s">
        <v>771</v>
      </c>
      <c r="D436" s="133" t="s">
        <v>1518</v>
      </c>
    </row>
    <row r="437" spans="1:4" ht="15.75">
      <c r="A437" s="12" t="s">
        <v>1060</v>
      </c>
      <c r="B437" s="132" t="s">
        <v>1519</v>
      </c>
      <c r="C437" s="133" t="s">
        <v>972</v>
      </c>
      <c r="D437" s="133" t="s">
        <v>1520</v>
      </c>
    </row>
    <row r="438" spans="1:4" ht="15.75">
      <c r="A438" s="12" t="s">
        <v>1060</v>
      </c>
      <c r="B438" s="132" t="s">
        <v>1521</v>
      </c>
      <c r="C438" s="133" t="s">
        <v>972</v>
      </c>
      <c r="D438" s="133" t="s">
        <v>1522</v>
      </c>
    </row>
    <row r="439" spans="1:4" ht="15.75">
      <c r="A439" s="12" t="s">
        <v>1060</v>
      </c>
      <c r="B439" s="132" t="s">
        <v>1523</v>
      </c>
      <c r="C439" s="133" t="s">
        <v>972</v>
      </c>
      <c r="D439" s="133" t="s">
        <v>1524</v>
      </c>
    </row>
    <row r="440" spans="1:4" ht="15.75">
      <c r="A440" s="12" t="s">
        <v>1060</v>
      </c>
      <c r="B440" s="132" t="s">
        <v>1525</v>
      </c>
      <c r="C440" s="133" t="s">
        <v>972</v>
      </c>
      <c r="D440" s="133" t="s">
        <v>1526</v>
      </c>
    </row>
    <row r="441" spans="1:4" ht="15.75">
      <c r="A441" s="12" t="s">
        <v>1060</v>
      </c>
      <c r="B441" s="132" t="s">
        <v>1527</v>
      </c>
      <c r="C441" s="133" t="s">
        <v>972</v>
      </c>
      <c r="D441" s="133" t="s">
        <v>1528</v>
      </c>
    </row>
    <row r="442" spans="1:4" ht="15.75">
      <c r="A442" s="12" t="s">
        <v>1060</v>
      </c>
      <c r="B442" s="132" t="s">
        <v>1529</v>
      </c>
      <c r="C442" s="133" t="s">
        <v>972</v>
      </c>
      <c r="D442" s="133" t="s">
        <v>1530</v>
      </c>
    </row>
    <row r="443" spans="1:4" ht="15.75">
      <c r="A443" s="12" t="s">
        <v>1060</v>
      </c>
      <c r="B443" s="132" t="s">
        <v>1531</v>
      </c>
      <c r="C443" s="133" t="s">
        <v>972</v>
      </c>
      <c r="D443" s="133" t="s">
        <v>1532</v>
      </c>
    </row>
    <row r="444" spans="1:4" ht="15.75">
      <c r="A444" s="12" t="s">
        <v>1060</v>
      </c>
      <c r="B444" s="132" t="s">
        <v>1533</v>
      </c>
      <c r="C444" s="133" t="s">
        <v>972</v>
      </c>
      <c r="D444" s="133" t="s">
        <v>1534</v>
      </c>
    </row>
    <row r="445" spans="1:4" ht="15.75">
      <c r="A445" s="12" t="s">
        <v>1060</v>
      </c>
      <c r="B445" s="122" t="s">
        <v>1535</v>
      </c>
      <c r="C445" s="106" t="s">
        <v>790</v>
      </c>
      <c r="D445" s="106" t="s">
        <v>1536</v>
      </c>
    </row>
    <row r="446" spans="1:4" ht="24">
      <c r="A446" s="12" t="s">
        <v>1060</v>
      </c>
      <c r="B446" s="122" t="s">
        <v>1537</v>
      </c>
      <c r="C446" s="106" t="s">
        <v>771</v>
      </c>
      <c r="D446" s="106" t="s">
        <v>1538</v>
      </c>
    </row>
    <row r="447" spans="1:4" ht="24">
      <c r="A447" s="12" t="s">
        <v>1060</v>
      </c>
      <c r="B447" s="122" t="s">
        <v>1539</v>
      </c>
      <c r="C447" s="106" t="s">
        <v>790</v>
      </c>
      <c r="D447" s="106" t="s">
        <v>1540</v>
      </c>
    </row>
    <row r="448" spans="1:4" ht="24">
      <c r="A448" s="12" t="s">
        <v>1060</v>
      </c>
      <c r="B448" s="122" t="s">
        <v>1541</v>
      </c>
      <c r="C448" s="106" t="s">
        <v>790</v>
      </c>
      <c r="D448" s="106" t="s">
        <v>1542</v>
      </c>
    </row>
    <row r="449" spans="1:4" ht="15.75">
      <c r="A449" s="12" t="s">
        <v>1060</v>
      </c>
      <c r="B449" s="122" t="s">
        <v>1543</v>
      </c>
      <c r="C449" s="106" t="s">
        <v>790</v>
      </c>
      <c r="D449" s="106" t="s">
        <v>1544</v>
      </c>
    </row>
    <row r="450" spans="1:4" ht="24">
      <c r="A450" s="12" t="s">
        <v>1060</v>
      </c>
      <c r="B450" s="122" t="s">
        <v>1545</v>
      </c>
      <c r="C450" s="106" t="s">
        <v>972</v>
      </c>
      <c r="D450" s="106" t="s">
        <v>1546</v>
      </c>
    </row>
    <row r="451" spans="1:4" ht="24">
      <c r="A451" s="12" t="s">
        <v>1060</v>
      </c>
      <c r="B451" s="122" t="s">
        <v>1547</v>
      </c>
      <c r="C451" s="106" t="s">
        <v>790</v>
      </c>
      <c r="D451" s="106" t="s">
        <v>1548</v>
      </c>
    </row>
    <row r="452" spans="1:4" ht="15.75">
      <c r="A452" s="12" t="s">
        <v>1060</v>
      </c>
      <c r="B452" s="122" t="s">
        <v>1549</v>
      </c>
      <c r="C452" s="106" t="s">
        <v>790</v>
      </c>
      <c r="D452" s="106" t="s">
        <v>1550</v>
      </c>
    </row>
    <row r="453" spans="1:4" ht="15.75">
      <c r="A453" s="12" t="s">
        <v>1060</v>
      </c>
      <c r="B453" s="122" t="s">
        <v>1551</v>
      </c>
      <c r="C453" s="106" t="s">
        <v>790</v>
      </c>
      <c r="D453" s="106" t="s">
        <v>1552</v>
      </c>
    </row>
    <row r="454" spans="1:4" ht="15.75">
      <c r="A454" s="12" t="s">
        <v>1060</v>
      </c>
      <c r="B454" s="122" t="s">
        <v>1553</v>
      </c>
      <c r="C454" s="106" t="s">
        <v>790</v>
      </c>
      <c r="D454" s="106" t="s">
        <v>1554</v>
      </c>
    </row>
    <row r="455" spans="1:4" ht="15.75">
      <c r="A455" s="12" t="s">
        <v>1060</v>
      </c>
      <c r="B455" s="122" t="s">
        <v>1555</v>
      </c>
      <c r="C455" s="106" t="s">
        <v>790</v>
      </c>
      <c r="D455" s="106" t="s">
        <v>1556</v>
      </c>
    </row>
    <row r="456" spans="1:4" ht="15.75">
      <c r="A456" s="12" t="s">
        <v>1060</v>
      </c>
      <c r="B456" s="122" t="s">
        <v>1557</v>
      </c>
      <c r="C456" s="106" t="s">
        <v>790</v>
      </c>
      <c r="D456" s="106" t="s">
        <v>1558</v>
      </c>
    </row>
    <row r="457" spans="1:4" ht="15.75">
      <c r="A457" s="12" t="s">
        <v>1060</v>
      </c>
      <c r="B457" s="122" t="s">
        <v>1559</v>
      </c>
      <c r="C457" s="106" t="s">
        <v>790</v>
      </c>
      <c r="D457" s="106" t="s">
        <v>1560</v>
      </c>
    </row>
    <row r="458" spans="1:4" ht="24">
      <c r="A458" s="12" t="s">
        <v>1060</v>
      </c>
      <c r="B458" s="122" t="s">
        <v>1561</v>
      </c>
      <c r="C458" s="106" t="s">
        <v>790</v>
      </c>
      <c r="D458" s="106" t="s">
        <v>1562</v>
      </c>
    </row>
    <row r="459" spans="1:4" ht="15.75">
      <c r="A459" s="12" t="s">
        <v>1060</v>
      </c>
      <c r="B459" s="122" t="s">
        <v>1563</v>
      </c>
      <c r="C459" s="106" t="s">
        <v>790</v>
      </c>
      <c r="D459" s="106" t="s">
        <v>1564</v>
      </c>
    </row>
    <row r="460" spans="1:4" ht="15.75">
      <c r="A460" s="12" t="s">
        <v>1060</v>
      </c>
      <c r="B460" s="122" t="s">
        <v>1565</v>
      </c>
      <c r="C460" s="106" t="s">
        <v>790</v>
      </c>
      <c r="D460" s="106" t="s">
        <v>4</v>
      </c>
    </row>
    <row r="461" spans="1:4" ht="15.75">
      <c r="A461" s="12" t="s">
        <v>1060</v>
      </c>
      <c r="B461" s="122" t="s">
        <v>1566</v>
      </c>
      <c r="C461" s="106" t="s">
        <v>790</v>
      </c>
      <c r="D461" s="106" t="s">
        <v>1567</v>
      </c>
    </row>
    <row r="462" spans="1:4" ht="24">
      <c r="A462" s="12" t="s">
        <v>1060</v>
      </c>
      <c r="B462" s="122" t="s">
        <v>1568</v>
      </c>
      <c r="C462" s="106" t="s">
        <v>790</v>
      </c>
      <c r="D462" s="106" t="s">
        <v>1569</v>
      </c>
    </row>
    <row r="463" spans="1:4" ht="24">
      <c r="A463" s="12" t="s">
        <v>1060</v>
      </c>
      <c r="B463" s="122" t="s">
        <v>1570</v>
      </c>
      <c r="C463" s="106" t="s">
        <v>790</v>
      </c>
      <c r="D463" s="106" t="s">
        <v>1571</v>
      </c>
    </row>
    <row r="464" spans="1:4" ht="24">
      <c r="A464" s="12" t="s">
        <v>1060</v>
      </c>
      <c r="B464" s="122" t="s">
        <v>1572</v>
      </c>
      <c r="C464" s="106" t="s">
        <v>790</v>
      </c>
      <c r="D464" s="106" t="s">
        <v>1573</v>
      </c>
    </row>
    <row r="465" spans="1:4" ht="15.75">
      <c r="A465" s="12" t="s">
        <v>1060</v>
      </c>
      <c r="B465" s="122" t="s">
        <v>1574</v>
      </c>
      <c r="C465" s="106" t="s">
        <v>790</v>
      </c>
      <c r="D465" s="106" t="s">
        <v>1575</v>
      </c>
    </row>
    <row r="466" spans="1:4" ht="15.75">
      <c r="A466" s="12" t="s">
        <v>1060</v>
      </c>
      <c r="B466" s="122" t="s">
        <v>1576</v>
      </c>
      <c r="C466" s="106" t="s">
        <v>790</v>
      </c>
      <c r="D466" s="106" t="s">
        <v>1577</v>
      </c>
    </row>
    <row r="467" spans="1:4" ht="24">
      <c r="A467" s="12" t="s">
        <v>1060</v>
      </c>
      <c r="B467" s="122" t="s">
        <v>1578</v>
      </c>
      <c r="C467" s="106" t="s">
        <v>790</v>
      </c>
      <c r="D467" s="106" t="s">
        <v>1579</v>
      </c>
    </row>
    <row r="468" spans="1:4" ht="24">
      <c r="A468" s="12" t="s">
        <v>1060</v>
      </c>
      <c r="B468" s="122" t="s">
        <v>1580</v>
      </c>
      <c r="C468" s="106" t="s">
        <v>790</v>
      </c>
      <c r="D468" s="106" t="s">
        <v>1581</v>
      </c>
    </row>
    <row r="469" spans="1:4" ht="15.75">
      <c r="A469" s="12" t="s">
        <v>1060</v>
      </c>
      <c r="B469" s="122" t="s">
        <v>1582</v>
      </c>
      <c r="C469" s="106" t="s">
        <v>790</v>
      </c>
      <c r="D469" s="106" t="s">
        <v>1583</v>
      </c>
    </row>
    <row r="470" spans="1:4" ht="15.75">
      <c r="A470" s="12" t="s">
        <v>1060</v>
      </c>
      <c r="B470" s="122" t="s">
        <v>1584</v>
      </c>
      <c r="C470" s="106" t="s">
        <v>790</v>
      </c>
      <c r="D470" s="106" t="s">
        <v>1585</v>
      </c>
    </row>
    <row r="471" spans="1:4" ht="15.75">
      <c r="A471" s="12" t="s">
        <v>1060</v>
      </c>
      <c r="B471" s="122" t="s">
        <v>1586</v>
      </c>
      <c r="C471" s="106" t="s">
        <v>790</v>
      </c>
      <c r="D471" s="106" t="s">
        <v>1587</v>
      </c>
    </row>
    <row r="472" spans="1:4" ht="15.75">
      <c r="A472" s="12" t="s">
        <v>1060</v>
      </c>
      <c r="B472" s="122" t="s">
        <v>1588</v>
      </c>
      <c r="C472" s="106" t="s">
        <v>790</v>
      </c>
      <c r="D472" s="106" t="s">
        <v>1589</v>
      </c>
    </row>
    <row r="473" spans="1:4" ht="15.75">
      <c r="A473" s="12" t="s">
        <v>1060</v>
      </c>
      <c r="B473" s="122" t="s">
        <v>1590</v>
      </c>
      <c r="C473" s="106" t="s">
        <v>790</v>
      </c>
      <c r="D473" s="106" t="s">
        <v>1591</v>
      </c>
    </row>
    <row r="474" spans="1:4" ht="15.75">
      <c r="A474" s="12" t="s">
        <v>1060</v>
      </c>
      <c r="B474" s="122" t="s">
        <v>1592</v>
      </c>
      <c r="C474" s="106" t="s">
        <v>790</v>
      </c>
      <c r="D474" s="106" t="s">
        <v>1593</v>
      </c>
    </row>
    <row r="475" spans="1:4" ht="15.75">
      <c r="A475" s="12" t="s">
        <v>1060</v>
      </c>
      <c r="B475" s="122" t="s">
        <v>1594</v>
      </c>
      <c r="C475" s="106" t="s">
        <v>972</v>
      </c>
      <c r="D475" s="106" t="s">
        <v>1595</v>
      </c>
    </row>
    <row r="476" spans="1:4" ht="15.75">
      <c r="A476" s="12" t="s">
        <v>1060</v>
      </c>
      <c r="B476" s="122" t="s">
        <v>1596</v>
      </c>
      <c r="C476" s="106" t="s">
        <v>790</v>
      </c>
      <c r="D476" s="106" t="s">
        <v>1597</v>
      </c>
    </row>
    <row r="477" spans="1:4" ht="24">
      <c r="A477" s="12" t="s">
        <v>1060</v>
      </c>
      <c r="B477" s="122" t="s">
        <v>1598</v>
      </c>
      <c r="C477" s="106" t="s">
        <v>790</v>
      </c>
      <c r="D477" s="106" t="s">
        <v>1599</v>
      </c>
    </row>
    <row r="478" spans="1:4" ht="24">
      <c r="A478" s="12" t="s">
        <v>1060</v>
      </c>
      <c r="B478" s="122" t="s">
        <v>1600</v>
      </c>
      <c r="C478" s="106" t="s">
        <v>972</v>
      </c>
      <c r="D478" s="106" t="s">
        <v>1601</v>
      </c>
    </row>
    <row r="479" spans="1:4" ht="24">
      <c r="A479" s="12" t="s">
        <v>1060</v>
      </c>
      <c r="B479" s="122" t="s">
        <v>1602</v>
      </c>
      <c r="C479" s="106" t="s">
        <v>972</v>
      </c>
      <c r="D479" s="106" t="s">
        <v>1603</v>
      </c>
    </row>
    <row r="480" spans="1:4" ht="15.75">
      <c r="A480" s="12" t="s">
        <v>1060</v>
      </c>
      <c r="B480" s="122" t="s">
        <v>1604</v>
      </c>
      <c r="C480" s="106" t="s">
        <v>777</v>
      </c>
      <c r="D480" s="106" t="s">
        <v>1605</v>
      </c>
    </row>
    <row r="481" spans="1:4" ht="24">
      <c r="A481" s="12" t="s">
        <v>1060</v>
      </c>
      <c r="B481" s="122" t="s">
        <v>1606</v>
      </c>
      <c r="C481" s="106" t="s">
        <v>777</v>
      </c>
      <c r="D481" s="106" t="s">
        <v>1607</v>
      </c>
    </row>
    <row r="482" spans="1:4" ht="24">
      <c r="A482" s="12" t="s">
        <v>1060</v>
      </c>
      <c r="B482" s="122" t="s">
        <v>1608</v>
      </c>
      <c r="C482" s="106" t="s">
        <v>777</v>
      </c>
      <c r="D482" s="106" t="s">
        <v>1609</v>
      </c>
    </row>
    <row r="483" spans="1:4" ht="15.75">
      <c r="A483" s="12" t="s">
        <v>1060</v>
      </c>
      <c r="B483" s="122" t="s">
        <v>1610</v>
      </c>
      <c r="C483" s="106" t="s">
        <v>777</v>
      </c>
      <c r="D483" s="106" t="s">
        <v>1611</v>
      </c>
    </row>
    <row r="484" spans="1:4" ht="15.75">
      <c r="A484" s="12" t="s">
        <v>1060</v>
      </c>
      <c r="B484" s="122" t="s">
        <v>1612</v>
      </c>
      <c r="C484" s="106" t="s">
        <v>777</v>
      </c>
      <c r="D484" s="106" t="s">
        <v>1613</v>
      </c>
    </row>
    <row r="485" spans="1:4" ht="15.75">
      <c r="A485" s="12" t="s">
        <v>1060</v>
      </c>
      <c r="B485" s="122" t="s">
        <v>1614</v>
      </c>
      <c r="C485" s="106" t="s">
        <v>972</v>
      </c>
      <c r="D485" s="106" t="s">
        <v>1615</v>
      </c>
    </row>
    <row r="486" spans="1:4" ht="15.75">
      <c r="A486" s="12" t="s">
        <v>1060</v>
      </c>
      <c r="B486" s="122" t="s">
        <v>1616</v>
      </c>
      <c r="C486" s="106" t="s">
        <v>779</v>
      </c>
      <c r="D486" s="106" t="s">
        <v>1617</v>
      </c>
    </row>
    <row r="487" spans="1:4" ht="24">
      <c r="A487" s="12" t="s">
        <v>1060</v>
      </c>
      <c r="B487" s="122" t="s">
        <v>1618</v>
      </c>
      <c r="C487" s="106" t="s">
        <v>972</v>
      </c>
      <c r="D487" s="106" t="s">
        <v>1619</v>
      </c>
    </row>
    <row r="488" spans="1:4" ht="24">
      <c r="A488" s="12" t="s">
        <v>1060</v>
      </c>
      <c r="B488" s="122" t="s">
        <v>1620</v>
      </c>
      <c r="C488" s="106" t="s">
        <v>972</v>
      </c>
      <c r="D488" s="106" t="s">
        <v>1621</v>
      </c>
    </row>
    <row r="489" spans="1:4" ht="15.75">
      <c r="A489" s="12" t="s">
        <v>1060</v>
      </c>
      <c r="B489" s="122" t="s">
        <v>1622</v>
      </c>
      <c r="C489" s="106" t="s">
        <v>779</v>
      </c>
      <c r="D489" s="106" t="s">
        <v>1623</v>
      </c>
    </row>
    <row r="490" spans="1:4" ht="15.75">
      <c r="A490" s="12" t="s">
        <v>1060</v>
      </c>
      <c r="B490" s="122" t="s">
        <v>1624</v>
      </c>
      <c r="C490" s="106" t="s">
        <v>779</v>
      </c>
      <c r="D490" s="106" t="s">
        <v>1625</v>
      </c>
    </row>
    <row r="491" spans="1:4" ht="15.75">
      <c r="A491" s="12" t="s">
        <v>1060</v>
      </c>
      <c r="B491" s="122" t="s">
        <v>1626</v>
      </c>
      <c r="C491" s="106" t="s">
        <v>779</v>
      </c>
      <c r="D491" s="106" t="s">
        <v>1627</v>
      </c>
    </row>
    <row r="492" spans="1:4" ht="15.75">
      <c r="A492" s="12" t="s">
        <v>1060</v>
      </c>
      <c r="B492" s="122" t="s">
        <v>1628</v>
      </c>
      <c r="C492" s="106" t="s">
        <v>779</v>
      </c>
      <c r="D492" s="106" t="s">
        <v>1629</v>
      </c>
    </row>
    <row r="493" spans="1:4" ht="24">
      <c r="A493" s="134" t="s">
        <v>1060</v>
      </c>
      <c r="B493" s="135" t="s">
        <v>1630</v>
      </c>
      <c r="C493" s="136" t="s">
        <v>779</v>
      </c>
      <c r="D493" s="136" t="s">
        <v>1631</v>
      </c>
    </row>
    <row r="494" spans="1:4" ht="24">
      <c r="A494" s="12" t="s">
        <v>1060</v>
      </c>
      <c r="B494" s="122" t="s">
        <v>1632</v>
      </c>
      <c r="C494" s="106" t="s">
        <v>779</v>
      </c>
      <c r="D494" s="106" t="s">
        <v>1633</v>
      </c>
    </row>
    <row r="495" spans="1:4" ht="15.75">
      <c r="A495" s="12" t="s">
        <v>1060</v>
      </c>
      <c r="B495" s="122" t="s">
        <v>1634</v>
      </c>
      <c r="C495" s="106" t="s">
        <v>779</v>
      </c>
      <c r="D495" s="106" t="s">
        <v>1635</v>
      </c>
    </row>
    <row r="496" spans="1:4" ht="15.75">
      <c r="A496" s="12" t="s">
        <v>1060</v>
      </c>
      <c r="B496" s="122" t="s">
        <v>1636</v>
      </c>
      <c r="C496" s="106" t="s">
        <v>779</v>
      </c>
      <c r="D496" s="106" t="s">
        <v>1637</v>
      </c>
    </row>
    <row r="497" spans="1:4" ht="15.75">
      <c r="A497" s="12" t="s">
        <v>1060</v>
      </c>
      <c r="B497" s="122" t="s">
        <v>1638</v>
      </c>
      <c r="C497" s="106" t="s">
        <v>779</v>
      </c>
      <c r="D497" s="106" t="s">
        <v>1639</v>
      </c>
    </row>
    <row r="498" spans="1:4" ht="15.75">
      <c r="A498" s="12" t="s">
        <v>1060</v>
      </c>
      <c r="B498" s="122" t="s">
        <v>1640</v>
      </c>
      <c r="C498" s="106" t="s">
        <v>779</v>
      </c>
      <c r="D498" s="106" t="s">
        <v>1641</v>
      </c>
    </row>
    <row r="499" spans="1:4" ht="15.75">
      <c r="A499" s="12" t="s">
        <v>1060</v>
      </c>
      <c r="B499" s="122" t="s">
        <v>1642</v>
      </c>
      <c r="C499" s="106" t="s">
        <v>779</v>
      </c>
      <c r="D499" s="106" t="s">
        <v>1643</v>
      </c>
    </row>
    <row r="500" spans="1:4" ht="15.75">
      <c r="A500" s="12" t="s">
        <v>1060</v>
      </c>
      <c r="B500" s="122" t="s">
        <v>1644</v>
      </c>
      <c r="C500" s="106" t="s">
        <v>779</v>
      </c>
      <c r="D500" s="106" t="s">
        <v>1645</v>
      </c>
    </row>
    <row r="501" spans="1:4" ht="15.75">
      <c r="A501" s="12" t="s">
        <v>1060</v>
      </c>
      <c r="B501" s="122" t="s">
        <v>1646</v>
      </c>
      <c r="C501" s="106" t="s">
        <v>779</v>
      </c>
      <c r="D501" s="106" t="s">
        <v>1647</v>
      </c>
    </row>
    <row r="502" spans="1:4" ht="24">
      <c r="A502" s="12" t="s">
        <v>1060</v>
      </c>
      <c r="B502" s="122" t="s">
        <v>1648</v>
      </c>
      <c r="C502" s="106" t="s">
        <v>972</v>
      </c>
      <c r="D502" s="106" t="s">
        <v>1649</v>
      </c>
    </row>
    <row r="503" spans="1:4" ht="15.75">
      <c r="A503" s="12" t="s">
        <v>1060</v>
      </c>
      <c r="B503" s="122" t="s">
        <v>1650</v>
      </c>
      <c r="C503" s="106" t="s">
        <v>779</v>
      </c>
      <c r="D503" s="106" t="s">
        <v>1651</v>
      </c>
    </row>
    <row r="504" spans="1:4" ht="15.75">
      <c r="A504" s="12" t="s">
        <v>1060</v>
      </c>
      <c r="B504" s="122" t="s">
        <v>1652</v>
      </c>
      <c r="C504" s="106" t="s">
        <v>782</v>
      </c>
      <c r="D504" s="106" t="s">
        <v>1653</v>
      </c>
    </row>
    <row r="505" spans="1:4" ht="15.75">
      <c r="A505" s="12" t="s">
        <v>1060</v>
      </c>
      <c r="B505" s="122" t="s">
        <v>1654</v>
      </c>
      <c r="C505" s="106" t="s">
        <v>972</v>
      </c>
      <c r="D505" s="106" t="s">
        <v>1655</v>
      </c>
    </row>
    <row r="506" spans="1:4" ht="15.75">
      <c r="A506" s="12" t="s">
        <v>1060</v>
      </c>
      <c r="B506" s="122" t="s">
        <v>1656</v>
      </c>
      <c r="C506" s="106" t="s">
        <v>972</v>
      </c>
      <c r="D506" s="106" t="s">
        <v>1657</v>
      </c>
    </row>
    <row r="507" spans="1:4" ht="24">
      <c r="A507" s="12" t="s">
        <v>1060</v>
      </c>
      <c r="B507" s="122" t="s">
        <v>1658</v>
      </c>
      <c r="C507" s="106" t="s">
        <v>786</v>
      </c>
      <c r="D507" s="106" t="s">
        <v>1659</v>
      </c>
    </row>
    <row r="508" spans="1:4" ht="15.75">
      <c r="A508" s="12" t="s">
        <v>1060</v>
      </c>
      <c r="B508" s="122" t="s">
        <v>1660</v>
      </c>
      <c r="C508" s="106" t="s">
        <v>972</v>
      </c>
      <c r="D508" s="106" t="s">
        <v>1661</v>
      </c>
    </row>
    <row r="509" spans="1:4" ht="24">
      <c r="A509" s="12" t="s">
        <v>1060</v>
      </c>
      <c r="B509" s="122" t="s">
        <v>1662</v>
      </c>
      <c r="C509" s="106" t="s">
        <v>788</v>
      </c>
      <c r="D509" s="106" t="s">
        <v>1663</v>
      </c>
    </row>
    <row r="510" spans="1:4" ht="15.75">
      <c r="A510" s="12" t="s">
        <v>1060</v>
      </c>
      <c r="B510" s="122" t="s">
        <v>1664</v>
      </c>
      <c r="C510" s="106" t="s">
        <v>788</v>
      </c>
      <c r="D510" s="106" t="s">
        <v>1665</v>
      </c>
    </row>
    <row r="511" spans="1:4" ht="24">
      <c r="A511" s="12" t="s">
        <v>1060</v>
      </c>
      <c r="B511" s="122" t="s">
        <v>1666</v>
      </c>
      <c r="C511" s="106" t="s">
        <v>788</v>
      </c>
      <c r="D511" s="106" t="s">
        <v>1667</v>
      </c>
    </row>
    <row r="512" spans="1:4" ht="24">
      <c r="A512" s="12" t="s">
        <v>1060</v>
      </c>
      <c r="B512" s="122" t="s">
        <v>1668</v>
      </c>
      <c r="C512" s="106" t="s">
        <v>788</v>
      </c>
      <c r="D512" s="106" t="s">
        <v>1669</v>
      </c>
    </row>
    <row r="513" spans="1:4" ht="24">
      <c r="A513" s="12" t="s">
        <v>1060</v>
      </c>
      <c r="B513" s="122" t="s">
        <v>1670</v>
      </c>
      <c r="C513" s="106" t="s">
        <v>788</v>
      </c>
      <c r="D513" s="106" t="s">
        <v>1671</v>
      </c>
    </row>
    <row r="514" spans="1:4" ht="15.75">
      <c r="A514" s="12" t="s">
        <v>1060</v>
      </c>
      <c r="B514" s="122" t="s">
        <v>1672</v>
      </c>
      <c r="C514" s="106" t="s">
        <v>788</v>
      </c>
      <c r="D514" s="106" t="s">
        <v>1673</v>
      </c>
    </row>
    <row r="515" spans="1:4" ht="15.75">
      <c r="A515" s="12" t="s">
        <v>1060</v>
      </c>
      <c r="B515" s="122" t="s">
        <v>1674</v>
      </c>
      <c r="C515" s="106" t="s">
        <v>788</v>
      </c>
      <c r="D515" s="106" t="s">
        <v>1675</v>
      </c>
    </row>
    <row r="516" spans="1:4" ht="15.75">
      <c r="A516" s="12" t="s">
        <v>1060</v>
      </c>
      <c r="B516" s="122" t="s">
        <v>1676</v>
      </c>
      <c r="C516" s="106" t="s">
        <v>972</v>
      </c>
      <c r="D516" s="106" t="s">
        <v>1677</v>
      </c>
    </row>
    <row r="517" spans="1:4" ht="15.75">
      <c r="A517" s="137" t="s">
        <v>1060</v>
      </c>
      <c r="B517" s="122" t="s">
        <v>1678</v>
      </c>
      <c r="C517" s="106" t="s">
        <v>972</v>
      </c>
      <c r="D517" s="106" t="s">
        <v>1679</v>
      </c>
    </row>
    <row r="518" spans="1:4" ht="15.75">
      <c r="A518" s="12" t="s">
        <v>1060</v>
      </c>
      <c r="B518" s="122" t="s">
        <v>1680</v>
      </c>
      <c r="C518" s="106" t="s">
        <v>788</v>
      </c>
      <c r="D518" s="106" t="s">
        <v>1681</v>
      </c>
    </row>
    <row r="519" spans="1:4" ht="15.75">
      <c r="A519" s="12" t="s">
        <v>1060</v>
      </c>
      <c r="B519" s="122" t="s">
        <v>1682</v>
      </c>
      <c r="C519" s="106" t="s">
        <v>972</v>
      </c>
      <c r="D519" s="106" t="s">
        <v>1683</v>
      </c>
    </row>
    <row r="520" spans="1:4" ht="15.75">
      <c r="A520" s="12" t="s">
        <v>968</v>
      </c>
      <c r="B520" s="122" t="s">
        <v>1684</v>
      </c>
      <c r="C520" s="106" t="s">
        <v>799</v>
      </c>
      <c r="D520" s="106" t="s">
        <v>1685</v>
      </c>
    </row>
    <row r="521" spans="1:4" ht="15.75">
      <c r="A521" s="12" t="s">
        <v>968</v>
      </c>
      <c r="B521" s="122" t="s">
        <v>1686</v>
      </c>
      <c r="C521" s="106" t="s">
        <v>972</v>
      </c>
      <c r="D521" s="106" t="s">
        <v>1687</v>
      </c>
    </row>
    <row r="522" spans="1:4" ht="15.75">
      <c r="A522" s="12" t="s">
        <v>968</v>
      </c>
      <c r="B522" s="122" t="s">
        <v>1688</v>
      </c>
      <c r="C522" s="106" t="s">
        <v>799</v>
      </c>
      <c r="D522" s="106" t="s">
        <v>1689</v>
      </c>
    </row>
    <row r="523" spans="1:4" ht="15.75">
      <c r="A523" s="12" t="s">
        <v>968</v>
      </c>
      <c r="B523" s="122" t="s">
        <v>1690</v>
      </c>
      <c r="C523" s="106" t="s">
        <v>972</v>
      </c>
      <c r="D523" s="106" t="s">
        <v>1691</v>
      </c>
    </row>
    <row r="524" spans="1:4" ht="15.75">
      <c r="A524" s="12" t="s">
        <v>1060</v>
      </c>
      <c r="B524" s="122" t="s">
        <v>1692</v>
      </c>
      <c r="C524" s="106" t="s">
        <v>790</v>
      </c>
      <c r="D524" s="106" t="s">
        <v>1693</v>
      </c>
    </row>
    <row r="525" spans="1:4" ht="15.75">
      <c r="A525" s="12" t="s">
        <v>1060</v>
      </c>
      <c r="B525" s="122" t="s">
        <v>1694</v>
      </c>
      <c r="C525" s="106" t="s">
        <v>972</v>
      </c>
      <c r="D525" s="106" t="s">
        <v>1695</v>
      </c>
    </row>
    <row r="526" spans="1:4" ht="24">
      <c r="A526" s="12" t="s">
        <v>1060</v>
      </c>
      <c r="B526" s="122" t="s">
        <v>1696</v>
      </c>
      <c r="C526" s="106" t="s">
        <v>972</v>
      </c>
      <c r="D526" s="106" t="s">
        <v>1697</v>
      </c>
    </row>
    <row r="527" spans="1:4" ht="15.75">
      <c r="A527" s="12" t="s">
        <v>1060</v>
      </c>
      <c r="B527" s="122" t="s">
        <v>1698</v>
      </c>
      <c r="C527" s="106" t="s">
        <v>801</v>
      </c>
      <c r="D527" s="106" t="s">
        <v>1699</v>
      </c>
    </row>
    <row r="528" spans="1:4" ht="15.75">
      <c r="A528" s="12" t="s">
        <v>1060</v>
      </c>
      <c r="B528" s="122" t="s">
        <v>1700</v>
      </c>
      <c r="C528" s="138" t="s">
        <v>764</v>
      </c>
      <c r="D528" s="106" t="s">
        <v>1701</v>
      </c>
    </row>
    <row r="529" spans="1:4" ht="15.75">
      <c r="A529" s="12" t="s">
        <v>1060</v>
      </c>
      <c r="B529" s="122" t="s">
        <v>1702</v>
      </c>
      <c r="C529" s="106" t="s">
        <v>972</v>
      </c>
      <c r="D529" s="106" t="s">
        <v>1703</v>
      </c>
    </row>
    <row r="530" spans="1:4" ht="15.75">
      <c r="A530" s="12" t="s">
        <v>1060</v>
      </c>
      <c r="B530" s="122" t="s">
        <v>1704</v>
      </c>
      <c r="C530" s="106" t="s">
        <v>972</v>
      </c>
      <c r="D530" s="106" t="s">
        <v>1705</v>
      </c>
    </row>
    <row r="531" spans="1:4" ht="15.75">
      <c r="A531" s="12" t="s">
        <v>1060</v>
      </c>
      <c r="B531" s="122" t="s">
        <v>1706</v>
      </c>
      <c r="C531" s="106" t="s">
        <v>972</v>
      </c>
      <c r="D531" s="106" t="s">
        <v>1707</v>
      </c>
    </row>
    <row r="532" spans="1:4" ht="15.75">
      <c r="A532" s="12" t="s">
        <v>1060</v>
      </c>
      <c r="B532" s="122" t="s">
        <v>1708</v>
      </c>
      <c r="C532" s="106" t="s">
        <v>972</v>
      </c>
      <c r="D532" s="106" t="s">
        <v>1709</v>
      </c>
    </row>
    <row r="533" spans="1:4" ht="15.75">
      <c r="A533" s="12" t="s">
        <v>1060</v>
      </c>
      <c r="B533" s="122" t="s">
        <v>1710</v>
      </c>
      <c r="C533" s="106" t="s">
        <v>972</v>
      </c>
      <c r="D533" s="106" t="s">
        <v>1711</v>
      </c>
    </row>
    <row r="534" spans="1:4" ht="15.75">
      <c r="A534" s="12" t="s">
        <v>1060</v>
      </c>
      <c r="B534" s="122" t="s">
        <v>1712</v>
      </c>
      <c r="C534" s="106" t="s">
        <v>972</v>
      </c>
      <c r="D534" s="106" t="s">
        <v>1713</v>
      </c>
    </row>
    <row r="535" spans="1:4" ht="15.75">
      <c r="A535" s="12" t="s">
        <v>1060</v>
      </c>
      <c r="B535" s="122" t="s">
        <v>1714</v>
      </c>
      <c r="C535" s="106" t="s">
        <v>972</v>
      </c>
      <c r="D535" s="106" t="s">
        <v>1715</v>
      </c>
    </row>
    <row r="536" spans="1:4" ht="15.75">
      <c r="A536" s="12" t="s">
        <v>968</v>
      </c>
      <c r="B536" s="122" t="s">
        <v>1716</v>
      </c>
      <c r="C536" s="123" t="s">
        <v>758</v>
      </c>
      <c r="D536" s="106" t="s">
        <v>1717</v>
      </c>
    </row>
    <row r="537" spans="1:4" ht="15.75">
      <c r="A537" s="12" t="s">
        <v>968</v>
      </c>
      <c r="B537" s="122" t="s">
        <v>1718</v>
      </c>
      <c r="C537" s="106" t="s">
        <v>972</v>
      </c>
      <c r="D537" s="106" t="s">
        <v>1719</v>
      </c>
    </row>
    <row r="538" spans="1:4" ht="15.75">
      <c r="A538" s="12" t="s">
        <v>968</v>
      </c>
      <c r="B538" s="122" t="s">
        <v>1720</v>
      </c>
      <c r="C538" s="123" t="s">
        <v>758</v>
      </c>
      <c r="D538" s="106" t="s">
        <v>1721</v>
      </c>
    </row>
    <row r="539" spans="1:4" ht="15.75">
      <c r="A539" s="12" t="s">
        <v>968</v>
      </c>
      <c r="B539" s="122" t="s">
        <v>1722</v>
      </c>
      <c r="C539" s="123" t="s">
        <v>758</v>
      </c>
      <c r="D539" s="106" t="s">
        <v>1723</v>
      </c>
    </row>
    <row r="540" spans="1:4" ht="15.75">
      <c r="A540" s="12" t="s">
        <v>968</v>
      </c>
      <c r="B540" s="122" t="s">
        <v>1724</v>
      </c>
      <c r="C540" s="123" t="s">
        <v>758</v>
      </c>
      <c r="D540" s="106" t="s">
        <v>1725</v>
      </c>
    </row>
    <row r="541" spans="1:4" ht="15.75">
      <c r="A541" s="12" t="s">
        <v>1060</v>
      </c>
      <c r="B541" s="122" t="s">
        <v>1726</v>
      </c>
      <c r="C541" s="106" t="s">
        <v>790</v>
      </c>
      <c r="D541" s="106" t="s">
        <v>1727</v>
      </c>
    </row>
    <row r="542" spans="1:4" ht="15.75">
      <c r="A542" s="12" t="s">
        <v>1060</v>
      </c>
      <c r="B542" s="122" t="s">
        <v>1728</v>
      </c>
      <c r="C542" s="106" t="s">
        <v>790</v>
      </c>
      <c r="D542" s="106" t="s">
        <v>1729</v>
      </c>
    </row>
    <row r="543" spans="1:4" ht="24">
      <c r="A543" s="12" t="s">
        <v>1060</v>
      </c>
      <c r="B543" s="122" t="s">
        <v>1730</v>
      </c>
      <c r="C543" s="106" t="s">
        <v>790</v>
      </c>
      <c r="D543" s="106" t="s">
        <v>1731</v>
      </c>
    </row>
    <row r="544" spans="1:4" ht="15.75">
      <c r="A544" s="12" t="s">
        <v>1060</v>
      </c>
      <c r="B544" s="122" t="s">
        <v>1732</v>
      </c>
      <c r="C544" s="106" t="s">
        <v>790</v>
      </c>
      <c r="D544" s="106" t="s">
        <v>1733</v>
      </c>
    </row>
    <row r="545" spans="1:4" ht="15.75">
      <c r="A545" s="12" t="s">
        <v>1060</v>
      </c>
      <c r="B545" s="122" t="s">
        <v>1734</v>
      </c>
      <c r="C545" s="106" t="s">
        <v>790</v>
      </c>
      <c r="D545" s="106" t="s">
        <v>1735</v>
      </c>
    </row>
    <row r="546" spans="1:4" ht="15.75">
      <c r="A546" s="12" t="s">
        <v>1060</v>
      </c>
      <c r="B546" s="122" t="s">
        <v>1736</v>
      </c>
      <c r="C546" s="106" t="s">
        <v>790</v>
      </c>
      <c r="D546" s="106" t="s">
        <v>1737</v>
      </c>
    </row>
    <row r="547" spans="1:4" ht="15.75">
      <c r="A547" s="12" t="s">
        <v>1060</v>
      </c>
      <c r="B547" s="122" t="s">
        <v>1738</v>
      </c>
      <c r="C547" s="106" t="s">
        <v>816</v>
      </c>
      <c r="D547" s="106" t="s">
        <v>344</v>
      </c>
    </row>
    <row r="548" spans="1:4" ht="15.75">
      <c r="A548" s="12" t="s">
        <v>1060</v>
      </c>
      <c r="B548" s="122" t="s">
        <v>1739</v>
      </c>
      <c r="C548" s="106" t="s">
        <v>816</v>
      </c>
      <c r="D548" s="106" t="s">
        <v>1740</v>
      </c>
    </row>
    <row r="549" spans="1:4" ht="15.75">
      <c r="A549" s="12" t="s">
        <v>1060</v>
      </c>
      <c r="B549" s="122" t="s">
        <v>1741</v>
      </c>
      <c r="C549" s="106" t="s">
        <v>816</v>
      </c>
      <c r="D549" s="106" t="s">
        <v>345</v>
      </c>
    </row>
    <row r="550" spans="1:4" ht="15.75">
      <c r="A550" s="12" t="s">
        <v>1060</v>
      </c>
      <c r="B550" s="122" t="s">
        <v>1742</v>
      </c>
      <c r="C550" s="106" t="s">
        <v>816</v>
      </c>
      <c r="D550" s="106" t="s">
        <v>1743</v>
      </c>
    </row>
    <row r="551" spans="1:4" ht="15.75">
      <c r="A551" s="12" t="s">
        <v>1060</v>
      </c>
      <c r="B551" s="122" t="s">
        <v>1744</v>
      </c>
      <c r="C551" s="106" t="s">
        <v>972</v>
      </c>
      <c r="D551" s="106" t="s">
        <v>1745</v>
      </c>
    </row>
    <row r="552" spans="1:4" ht="15.75">
      <c r="A552" s="12" t="s">
        <v>1060</v>
      </c>
      <c r="B552" s="122" t="s">
        <v>1746</v>
      </c>
      <c r="C552" s="106" t="s">
        <v>972</v>
      </c>
      <c r="D552" s="106" t="s">
        <v>1747</v>
      </c>
    </row>
    <row r="553" spans="1:4" ht="15.75">
      <c r="A553" s="12" t="s">
        <v>1060</v>
      </c>
      <c r="B553" s="122" t="s">
        <v>1748</v>
      </c>
      <c r="C553" s="106" t="s">
        <v>790</v>
      </c>
      <c r="D553" s="106" t="s">
        <v>1749</v>
      </c>
    </row>
    <row r="554" spans="1:4" ht="15.75">
      <c r="A554" s="12" t="s">
        <v>1060</v>
      </c>
      <c r="B554" s="122" t="s">
        <v>1750</v>
      </c>
      <c r="C554" s="106" t="s">
        <v>790</v>
      </c>
      <c r="D554" s="106" t="s">
        <v>1751</v>
      </c>
    </row>
    <row r="555" spans="1:4" ht="15.75">
      <c r="A555" s="12" t="s">
        <v>1060</v>
      </c>
      <c r="B555" s="122" t="s">
        <v>1752</v>
      </c>
      <c r="C555" s="106" t="s">
        <v>790</v>
      </c>
      <c r="D555" s="106" t="s">
        <v>1753</v>
      </c>
    </row>
    <row r="556" spans="1:4" ht="15.75">
      <c r="A556" s="12" t="s">
        <v>1060</v>
      </c>
      <c r="B556" s="122" t="s">
        <v>1754</v>
      </c>
      <c r="C556" s="106" t="s">
        <v>790</v>
      </c>
      <c r="D556" s="106" t="s">
        <v>1755</v>
      </c>
    </row>
    <row r="557" spans="1:4" ht="15.75">
      <c r="A557" s="12" t="s">
        <v>1060</v>
      </c>
      <c r="B557" s="122" t="s">
        <v>1756</v>
      </c>
      <c r="C557" s="106" t="s">
        <v>972</v>
      </c>
      <c r="D557" s="106" t="s">
        <v>1757</v>
      </c>
    </row>
    <row r="558" spans="1:4" ht="15.75">
      <c r="A558" s="12" t="s">
        <v>1060</v>
      </c>
      <c r="B558" s="122" t="s">
        <v>1758</v>
      </c>
      <c r="C558" s="106" t="s">
        <v>972</v>
      </c>
      <c r="D558" s="106" t="s">
        <v>1759</v>
      </c>
    </row>
    <row r="559" spans="1:4" ht="15.75">
      <c r="A559" s="12" t="s">
        <v>1060</v>
      </c>
      <c r="B559" s="122" t="s">
        <v>1760</v>
      </c>
      <c r="C559" s="106" t="s">
        <v>790</v>
      </c>
      <c r="D559" s="106" t="s">
        <v>1761</v>
      </c>
    </row>
    <row r="560" spans="1:4" ht="15.75">
      <c r="A560" s="12" t="s">
        <v>1060</v>
      </c>
      <c r="B560" s="122" t="s">
        <v>1762</v>
      </c>
      <c r="C560" s="106" t="s">
        <v>972</v>
      </c>
      <c r="D560" s="106" t="s">
        <v>1763</v>
      </c>
    </row>
    <row r="561" spans="1:4" ht="15.75">
      <c r="A561" s="12" t="s">
        <v>1060</v>
      </c>
      <c r="B561" s="122" t="s">
        <v>1764</v>
      </c>
      <c r="C561" s="106" t="s">
        <v>972</v>
      </c>
      <c r="D561" s="106" t="s">
        <v>1765</v>
      </c>
    </row>
    <row r="562" spans="1:4" ht="15.75">
      <c r="A562" s="12" t="s">
        <v>1060</v>
      </c>
      <c r="B562" s="122" t="s">
        <v>1766</v>
      </c>
      <c r="C562" s="106" t="s">
        <v>764</v>
      </c>
      <c r="D562" s="106" t="s">
        <v>1767</v>
      </c>
    </row>
    <row r="563" spans="1:4" ht="15.75">
      <c r="A563" s="12" t="s">
        <v>1060</v>
      </c>
      <c r="B563" s="122" t="s">
        <v>1768</v>
      </c>
      <c r="C563" s="106" t="s">
        <v>790</v>
      </c>
      <c r="D563" s="106" t="s">
        <v>1769</v>
      </c>
    </row>
    <row r="564" spans="1:4" ht="24">
      <c r="A564" s="12" t="s">
        <v>1060</v>
      </c>
      <c r="B564" s="122" t="s">
        <v>1770</v>
      </c>
      <c r="C564" s="106" t="s">
        <v>972</v>
      </c>
      <c r="D564" s="106" t="s">
        <v>1771</v>
      </c>
    </row>
    <row r="565" spans="1:4" ht="15.75">
      <c r="A565" s="12" t="s">
        <v>1060</v>
      </c>
      <c r="B565" s="122" t="s">
        <v>1772</v>
      </c>
      <c r="C565" s="106" t="s">
        <v>972</v>
      </c>
      <c r="D565" s="106" t="s">
        <v>1773</v>
      </c>
    </row>
    <row r="566" spans="1:4" ht="15.75">
      <c r="A566" s="12" t="s">
        <v>1060</v>
      </c>
      <c r="B566" s="122" t="s">
        <v>1774</v>
      </c>
      <c r="C566" s="106" t="s">
        <v>972</v>
      </c>
      <c r="D566" s="106" t="s">
        <v>1775</v>
      </c>
    </row>
    <row r="567" spans="1:4">
      <c r="A567" s="12" t="s">
        <v>1776</v>
      </c>
      <c r="B567" s="139" t="s">
        <v>86</v>
      </c>
      <c r="C567" t="s">
        <v>83</v>
      </c>
      <c r="D567" s="12" t="s">
        <v>1777</v>
      </c>
    </row>
    <row r="568" spans="1:4" ht="15.75">
      <c r="A568" s="12" t="s">
        <v>1776</v>
      </c>
      <c r="B568" s="139" t="s">
        <v>174</v>
      </c>
      <c r="C568" s="37" t="s">
        <v>43</v>
      </c>
      <c r="D568" s="96" t="s">
        <v>837</v>
      </c>
    </row>
    <row r="569" spans="1:4" ht="15.75">
      <c r="A569" s="12" t="s">
        <v>1776</v>
      </c>
      <c r="B569" s="139" t="s">
        <v>176</v>
      </c>
      <c r="C569" s="37" t="s">
        <v>43</v>
      </c>
      <c r="D569" s="96" t="s">
        <v>838</v>
      </c>
    </row>
    <row r="570" spans="1:4" ht="15.75">
      <c r="A570" s="12" t="s">
        <v>1776</v>
      </c>
      <c r="B570" s="139" t="s">
        <v>178</v>
      </c>
      <c r="C570" t="s">
        <v>50</v>
      </c>
      <c r="D570" s="96" t="s">
        <v>838</v>
      </c>
    </row>
    <row r="571" spans="1:4" ht="15.75">
      <c r="A571" s="12" t="s">
        <v>1776</v>
      </c>
      <c r="B571" s="139" t="s">
        <v>180</v>
      </c>
      <c r="C571" t="s">
        <v>50</v>
      </c>
      <c r="D571" s="96" t="s">
        <v>839</v>
      </c>
    </row>
    <row r="572" spans="1:4">
      <c r="A572" s="12" t="s">
        <v>1776</v>
      </c>
      <c r="B572" s="139" t="s">
        <v>182</v>
      </c>
      <c r="C572" t="s">
        <v>50</v>
      </c>
      <c r="D572" s="12"/>
    </row>
    <row r="573" spans="1:4">
      <c r="A573" s="12" t="s">
        <v>1776</v>
      </c>
      <c r="B573" s="139" t="s">
        <v>184</v>
      </c>
      <c r="C573" t="s">
        <v>57</v>
      </c>
      <c r="D573" s="12"/>
    </row>
    <row r="574" spans="1:4">
      <c r="A574" s="12" t="s">
        <v>1776</v>
      </c>
      <c r="B574" s="139" t="s">
        <v>188</v>
      </c>
      <c r="C574" t="s">
        <v>60</v>
      </c>
      <c r="D574" s="12"/>
    </row>
    <row r="575" spans="1:4">
      <c r="A575" s="12" t="s">
        <v>1776</v>
      </c>
      <c r="B575" s="139" t="s">
        <v>192</v>
      </c>
      <c r="C575" t="s">
        <v>67</v>
      </c>
      <c r="D575" s="12"/>
    </row>
    <row r="576" spans="1:4">
      <c r="A576" s="12" t="s">
        <v>1776</v>
      </c>
      <c r="B576" s="139" t="s">
        <v>194</v>
      </c>
      <c r="C576" t="s">
        <v>67</v>
      </c>
      <c r="D576" s="12"/>
    </row>
    <row r="577" spans="1:4">
      <c r="A577" s="12" t="s">
        <v>1776</v>
      </c>
      <c r="B577" s="140" t="s">
        <v>232</v>
      </c>
      <c r="C577" s="141" t="s">
        <v>213</v>
      </c>
      <c r="D577" s="142"/>
    </row>
    <row r="578" spans="1:4">
      <c r="A578" s="12" t="s">
        <v>1776</v>
      </c>
      <c r="B578" s="140" t="s">
        <v>236</v>
      </c>
      <c r="C578" s="141" t="s">
        <v>213</v>
      </c>
      <c r="D578" s="142"/>
    </row>
    <row r="579" spans="1:4">
      <c r="A579" s="12" t="s">
        <v>1776</v>
      </c>
      <c r="B579" s="139" t="s">
        <v>258</v>
      </c>
      <c r="C579" t="s">
        <v>240</v>
      </c>
      <c r="D579" s="12"/>
    </row>
    <row r="580" spans="1:4">
      <c r="A580" s="12" t="s">
        <v>1776</v>
      </c>
      <c r="B580" s="139" t="s">
        <v>267</v>
      </c>
      <c r="C580" t="s">
        <v>264</v>
      </c>
      <c r="D580" s="12"/>
    </row>
    <row r="581" spans="1:4">
      <c r="A581" s="12" t="s">
        <v>1776</v>
      </c>
      <c r="B581" s="139" t="s">
        <v>289</v>
      </c>
      <c r="C581" t="s">
        <v>284</v>
      </c>
      <c r="D581" s="12"/>
    </row>
    <row r="582" spans="1:4">
      <c r="A582" s="12" t="s">
        <v>1776</v>
      </c>
      <c r="B582" s="139" t="s">
        <v>342</v>
      </c>
      <c r="C582" t="s">
        <v>319</v>
      </c>
      <c r="D582" s="12" t="s">
        <v>321</v>
      </c>
    </row>
    <row r="583" spans="1:4">
      <c r="A583" s="12" t="s">
        <v>1776</v>
      </c>
      <c r="B583" s="139" t="s">
        <v>34</v>
      </c>
      <c r="C583" t="s">
        <v>33</v>
      </c>
      <c r="D583" s="12"/>
    </row>
    <row r="584" spans="1:4">
      <c r="A584" s="12" t="s">
        <v>1776</v>
      </c>
      <c r="B584" s="139" t="s">
        <v>170</v>
      </c>
      <c r="C584" t="s">
        <v>40</v>
      </c>
      <c r="D584" s="12"/>
    </row>
    <row r="585" spans="1:4">
      <c r="A585" s="12" t="s">
        <v>1776</v>
      </c>
      <c r="B585" s="140" t="s">
        <v>214</v>
      </c>
      <c r="C585" s="141" t="s">
        <v>213</v>
      </c>
      <c r="D585" s="142"/>
    </row>
    <row r="586" spans="1:4">
      <c r="A586" s="12" t="s">
        <v>1778</v>
      </c>
      <c r="B586" s="143" t="s">
        <v>31</v>
      </c>
      <c r="C586" t="s">
        <v>30</v>
      </c>
      <c r="D586" s="12"/>
    </row>
    <row r="587" spans="1:4">
      <c r="A587" s="12" t="s">
        <v>1778</v>
      </c>
      <c r="B587" s="143" t="s">
        <v>34</v>
      </c>
      <c r="C587" t="s">
        <v>33</v>
      </c>
      <c r="D587" s="12"/>
    </row>
    <row r="588" spans="1:4">
      <c r="A588" s="12" t="s">
        <v>1778</v>
      </c>
      <c r="B588" s="143" t="s">
        <v>86</v>
      </c>
      <c r="C588" t="s">
        <v>83</v>
      </c>
      <c r="D588" s="12"/>
    </row>
    <row r="589" spans="1:4">
      <c r="A589" s="12" t="s">
        <v>1778</v>
      </c>
      <c r="B589" s="143" t="s">
        <v>103</v>
      </c>
      <c r="C589" t="s">
        <v>90</v>
      </c>
      <c r="D589" s="106"/>
    </row>
    <row r="590" spans="1:4">
      <c r="A590" s="12" t="s">
        <v>1778</v>
      </c>
      <c r="B590" s="143" t="s">
        <v>109</v>
      </c>
      <c r="C590" t="s">
        <v>90</v>
      </c>
      <c r="D590" s="12"/>
    </row>
    <row r="591" spans="1:4">
      <c r="A591" s="12" t="s">
        <v>1778</v>
      </c>
      <c r="B591" s="143" t="s">
        <v>176</v>
      </c>
      <c r="C591" t="s">
        <v>43</v>
      </c>
      <c r="D591" s="12"/>
    </row>
    <row r="592" spans="1:4">
      <c r="A592" s="12" t="s">
        <v>1778</v>
      </c>
      <c r="B592" s="143" t="s">
        <v>178</v>
      </c>
      <c r="C592" t="s">
        <v>50</v>
      </c>
      <c r="D592" s="12"/>
    </row>
    <row r="593" spans="1:4">
      <c r="A593" s="12" t="s">
        <v>1778</v>
      </c>
      <c r="B593" s="143" t="s">
        <v>182</v>
      </c>
      <c r="C593" t="s">
        <v>50</v>
      </c>
      <c r="D593" s="12"/>
    </row>
    <row r="594" spans="1:4">
      <c r="A594" s="12" t="s">
        <v>1778</v>
      </c>
      <c r="B594" s="143" t="s">
        <v>184</v>
      </c>
      <c r="C594" t="s">
        <v>57</v>
      </c>
      <c r="D594" s="12"/>
    </row>
    <row r="595" spans="1:4">
      <c r="A595" s="12" t="s">
        <v>1778</v>
      </c>
      <c r="B595" s="143" t="s">
        <v>188</v>
      </c>
      <c r="C595" t="s">
        <v>60</v>
      </c>
      <c r="D595" s="12"/>
    </row>
    <row r="596" spans="1:4">
      <c r="A596" s="12" t="s">
        <v>1778</v>
      </c>
      <c r="B596" s="143" t="s">
        <v>194</v>
      </c>
      <c r="C596" t="s">
        <v>67</v>
      </c>
      <c r="D596" s="12"/>
    </row>
    <row r="597" spans="1:4">
      <c r="A597" s="12" t="s">
        <v>1778</v>
      </c>
      <c r="B597" s="143" t="s">
        <v>232</v>
      </c>
      <c r="C597" s="141" t="s">
        <v>213</v>
      </c>
      <c r="D597" s="142"/>
    </row>
    <row r="598" spans="1:4">
      <c r="A598" s="12" t="s">
        <v>1778</v>
      </c>
      <c r="B598" s="143" t="s">
        <v>236</v>
      </c>
      <c r="C598" s="141" t="s">
        <v>213</v>
      </c>
      <c r="D598" s="142"/>
    </row>
    <row r="599" spans="1:4">
      <c r="A599" s="12" t="s">
        <v>1778</v>
      </c>
      <c r="B599" s="143" t="s">
        <v>243</v>
      </c>
      <c r="C599" t="s">
        <v>240</v>
      </c>
      <c r="D599" s="12"/>
    </row>
    <row r="600" spans="1:4">
      <c r="A600" s="12" t="s">
        <v>1778</v>
      </c>
      <c r="B600" s="143" t="s">
        <v>258</v>
      </c>
      <c r="C600" t="s">
        <v>240</v>
      </c>
      <c r="D600" s="12"/>
    </row>
    <row r="601" spans="1:4">
      <c r="A601" s="12" t="s">
        <v>1778</v>
      </c>
      <c r="B601" s="143" t="s">
        <v>267</v>
      </c>
      <c r="C601" t="s">
        <v>264</v>
      </c>
      <c r="D601" s="12"/>
    </row>
    <row r="602" spans="1:4">
      <c r="A602" s="12" t="s">
        <v>1778</v>
      </c>
      <c r="B602" s="143" t="s">
        <v>269</v>
      </c>
      <c r="C602" t="s">
        <v>264</v>
      </c>
      <c r="D602" s="12"/>
    </row>
    <row r="603" spans="1:4">
      <c r="A603" s="12" t="s">
        <v>1778</v>
      </c>
      <c r="B603" s="143" t="s">
        <v>285</v>
      </c>
      <c r="C603" s="144" t="s">
        <v>284</v>
      </c>
      <c r="D603" s="145"/>
    </row>
    <row r="604" spans="1:4">
      <c r="A604" s="145" t="s">
        <v>1778</v>
      </c>
      <c r="B604" s="146" t="s">
        <v>342</v>
      </c>
      <c r="C604" s="144" t="s">
        <v>319</v>
      </c>
      <c r="D604" s="145"/>
    </row>
    <row r="605" spans="1:4">
      <c r="A605" s="12" t="s">
        <v>1778</v>
      </c>
      <c r="B605" s="147" t="s">
        <v>170</v>
      </c>
      <c r="C605" s="148" t="s">
        <v>40</v>
      </c>
      <c r="D605" s="12"/>
    </row>
    <row r="606" spans="1:4">
      <c r="A606" s="12" t="s">
        <v>1778</v>
      </c>
      <c r="B606" s="143" t="s">
        <v>196</v>
      </c>
      <c r="C606" t="s">
        <v>67</v>
      </c>
      <c r="D606" s="12"/>
    </row>
    <row r="607" spans="1:4">
      <c r="A607" s="12" t="s">
        <v>1778</v>
      </c>
      <c r="B607" s="143" t="s">
        <v>214</v>
      </c>
      <c r="C607" t="s">
        <v>213</v>
      </c>
      <c r="D607" s="12"/>
    </row>
    <row r="608" spans="1:4">
      <c r="A608" s="144" t="s">
        <v>1779</v>
      </c>
      <c r="B608" t="s">
        <v>1630</v>
      </c>
      <c r="C608" s="149" t="s">
        <v>779</v>
      </c>
      <c r="D608" s="12"/>
    </row>
    <row r="609" spans="1:4">
      <c r="A609" s="144" t="s">
        <v>1779</v>
      </c>
      <c r="B609" t="s">
        <v>1644</v>
      </c>
      <c r="C609" s="149" t="s">
        <v>779</v>
      </c>
      <c r="D609" s="12"/>
    </row>
    <row r="610" spans="1:4">
      <c r="A610" s="144" t="s">
        <v>1779</v>
      </c>
      <c r="B610" t="s">
        <v>137</v>
      </c>
      <c r="C610" s="139" t="s">
        <v>136</v>
      </c>
      <c r="D610" s="12"/>
    </row>
    <row r="611" spans="1:4">
      <c r="A611" s="144" t="s">
        <v>1779</v>
      </c>
      <c r="B611" t="s">
        <v>258</v>
      </c>
      <c r="C611" s="139" t="s">
        <v>240</v>
      </c>
      <c r="D611" s="12"/>
    </row>
    <row r="612" spans="1:4">
      <c r="A612" s="144" t="s">
        <v>1779</v>
      </c>
      <c r="B612" t="s">
        <v>182</v>
      </c>
      <c r="C612" s="139" t="s">
        <v>50</v>
      </c>
      <c r="D612" s="12"/>
    </row>
    <row r="613" spans="1:4">
      <c r="A613" s="144" t="s">
        <v>1779</v>
      </c>
      <c r="B613" t="s">
        <v>192</v>
      </c>
      <c r="C613" s="139" t="s">
        <v>67</v>
      </c>
      <c r="D613" s="12"/>
    </row>
    <row r="614" spans="1:4">
      <c r="A614" s="144" t="s">
        <v>1779</v>
      </c>
      <c r="B614" t="s">
        <v>86</v>
      </c>
      <c r="C614" s="139" t="s">
        <v>83</v>
      </c>
      <c r="D614" s="12"/>
    </row>
    <row r="615" spans="1:4">
      <c r="A615" s="144" t="s">
        <v>1779</v>
      </c>
      <c r="B615" t="s">
        <v>137</v>
      </c>
      <c r="C615" s="139" t="s">
        <v>136</v>
      </c>
      <c r="D615" s="12"/>
    </row>
    <row r="616" spans="1:4">
      <c r="A616" s="150" t="s">
        <v>1779</v>
      </c>
      <c r="B616" s="136" t="s">
        <v>258</v>
      </c>
      <c r="C616" s="136" t="s">
        <v>240</v>
      </c>
      <c r="D616" s="136" t="s">
        <v>259</v>
      </c>
    </row>
    <row r="617" spans="1:4">
      <c r="A617" s="150" t="s">
        <v>1779</v>
      </c>
      <c r="B617" s="136" t="s">
        <v>51</v>
      </c>
      <c r="C617" s="136" t="s">
        <v>50</v>
      </c>
      <c r="D617" s="136" t="s">
        <v>52</v>
      </c>
    </row>
    <row r="618" spans="1:4">
      <c r="A618" s="150" t="s">
        <v>1779</v>
      </c>
      <c r="B618" s="136" t="s">
        <v>258</v>
      </c>
      <c r="C618" s="136" t="s">
        <v>240</v>
      </c>
      <c r="D618" s="136" t="s">
        <v>259</v>
      </c>
    </row>
    <row r="619" spans="1:4">
      <c r="A619" s="150" t="s">
        <v>1779</v>
      </c>
      <c r="B619" s="136" t="s">
        <v>137</v>
      </c>
      <c r="C619" s="136" t="s">
        <v>136</v>
      </c>
      <c r="D619" s="136" t="s">
        <v>138</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BCC0-EF38-41C9-A72E-DE8CE421BB30}">
  <dimension ref="A1:T434"/>
  <sheetViews>
    <sheetView workbookViewId="0">
      <pane ySplit="2" topLeftCell="A338" activePane="bottomLeft" state="frozen"/>
      <selection pane="bottomLeft" activeCell="L332" sqref="L332:L347"/>
    </sheetView>
  </sheetViews>
  <sheetFormatPr defaultRowHeight="15" outlineLevelRow="1" outlineLevelCol="1"/>
  <cols>
    <col min="1" max="1" width="4.140625" customWidth="1"/>
    <col min="2" max="2" width="6.28515625" bestFit="1" customWidth="1"/>
    <col min="3" max="3" width="51.28515625" customWidth="1"/>
    <col min="4" max="5" width="15.85546875" hidden="1" customWidth="1" outlineLevel="1"/>
    <col min="6" max="6" width="11.28515625" hidden="1" customWidth="1" outlineLevel="1"/>
    <col min="7" max="7" width="20.7109375" hidden="1" customWidth="1" outlineLevel="1"/>
    <col min="8" max="8" width="11" hidden="1" customWidth="1" outlineLevel="1"/>
    <col min="9" max="9" width="15.5703125" style="2" hidden="1" customWidth="1" collapsed="1"/>
    <col min="10" max="10" width="17.7109375" style="2" hidden="1" customWidth="1"/>
    <col min="11" max="11" width="20.7109375" style="2" bestFit="1" customWidth="1" outlineLevel="1"/>
    <col min="12" max="14" width="20" style="2" customWidth="1"/>
    <col min="15" max="15" width="27" hidden="1" customWidth="1" outlineLevel="1"/>
    <col min="16" max="16" width="8.140625" style="2" hidden="1" customWidth="1" outlineLevel="1"/>
    <col min="17" max="17" width="16.85546875" bestFit="1" customWidth="1" collapsed="1"/>
    <col min="18" max="19" width="0" hidden="1" customWidth="1" outlineLevel="1"/>
    <col min="20" max="20" width="19.140625" style="2" bestFit="1" customWidth="1" collapsed="1"/>
  </cols>
  <sheetData>
    <row r="1" spans="1:20">
      <c r="J1" s="164" t="s">
        <v>1789</v>
      </c>
      <c r="K1" s="165" t="s">
        <v>1785</v>
      </c>
      <c r="L1" s="165" t="s">
        <v>1786</v>
      </c>
      <c r="M1" s="165" t="s">
        <v>1787</v>
      </c>
      <c r="N1" s="166" t="s">
        <v>1788</v>
      </c>
    </row>
    <row r="2" spans="1:20" s="3" customFormat="1" ht="36">
      <c r="A2" s="161" t="s">
        <v>930</v>
      </c>
      <c r="B2" s="162" t="s">
        <v>1783</v>
      </c>
      <c r="C2" s="45" t="s">
        <v>346</v>
      </c>
      <c r="D2" s="46" t="s">
        <v>1784</v>
      </c>
      <c r="E2" s="46" t="s">
        <v>723</v>
      </c>
      <c r="F2" s="45" t="s">
        <v>347</v>
      </c>
      <c r="G2" s="45" t="s">
        <v>348</v>
      </c>
      <c r="H2" s="45" t="s">
        <v>349</v>
      </c>
      <c r="I2" s="47" t="s">
        <v>722</v>
      </c>
      <c r="J2" s="48" t="s">
        <v>725</v>
      </c>
      <c r="K2" s="155" t="s">
        <v>749</v>
      </c>
      <c r="L2" s="155" t="s">
        <v>1781</v>
      </c>
      <c r="M2" s="155" t="s">
        <v>750</v>
      </c>
      <c r="N2" s="155" t="s">
        <v>1780</v>
      </c>
      <c r="O2" s="50" t="s">
        <v>748</v>
      </c>
      <c r="P2" s="49" t="e">
        <f>SUM(J3:J1048576)</f>
        <v>#REF!</v>
      </c>
      <c r="Q2" s="49" t="e">
        <f>SUM(M3:M1048576)</f>
        <v>#REF!</v>
      </c>
      <c r="T2" s="46" t="s">
        <v>724</v>
      </c>
    </row>
    <row r="3" spans="1:20" outlineLevel="1">
      <c r="A3" t="s">
        <v>746</v>
      </c>
      <c r="B3" t="s">
        <v>30</v>
      </c>
      <c r="C3" s="16" t="s">
        <v>351</v>
      </c>
      <c r="D3" s="2"/>
      <c r="E3" s="2" t="e">
        <f>VLOOKUP(C3,#REF!,5,FALSE)</f>
        <v>#REF!</v>
      </c>
      <c r="F3" s="17">
        <v>0</v>
      </c>
      <c r="G3" s="17">
        <v>4483.93</v>
      </c>
      <c r="H3" s="17">
        <v>0</v>
      </c>
      <c r="I3" s="19">
        <v>4483.93</v>
      </c>
      <c r="J3" s="19" t="e">
        <f>+E3+I3</f>
        <v>#REF!</v>
      </c>
      <c r="M3" s="2">
        <f>K3+L3</f>
        <v>0</v>
      </c>
      <c r="N3" s="2" t="e">
        <f t="shared" ref="N3:N66" si="0">+J3+M3</f>
        <v>#REF!</v>
      </c>
      <c r="Q3" s="170">
        <v>-359362.05652893847</v>
      </c>
    </row>
    <row r="4" spans="1:20" ht="24" outlineLevel="1">
      <c r="A4" t="s">
        <v>746</v>
      </c>
      <c r="B4" s="106" t="s">
        <v>33</v>
      </c>
      <c r="C4" s="16" t="s">
        <v>625</v>
      </c>
      <c r="D4" s="2"/>
      <c r="E4" s="2" t="e">
        <f>VLOOKUP(C4,#REF!,5,FALSE)</f>
        <v>#REF!</v>
      </c>
      <c r="F4" s="17"/>
      <c r="G4" s="17"/>
      <c r="H4" s="17"/>
      <c r="I4" s="19"/>
      <c r="J4" s="19" t="e">
        <f t="shared" ref="J4:J67" si="1">+E4+I4</f>
        <v>#REF!</v>
      </c>
      <c r="M4" s="2">
        <f t="shared" ref="M4:M67" si="2">K4+L4</f>
        <v>0</v>
      </c>
      <c r="N4" s="2" t="e">
        <f t="shared" si="0"/>
        <v>#REF!</v>
      </c>
    </row>
    <row r="5" spans="1:20" outlineLevel="1">
      <c r="A5" t="s">
        <v>746</v>
      </c>
      <c r="B5" s="106" t="s">
        <v>33</v>
      </c>
      <c r="C5" s="16" t="s">
        <v>626</v>
      </c>
      <c r="D5" s="2"/>
      <c r="E5" s="2" t="e">
        <f>VLOOKUP(C5,#REF!,5,FALSE)</f>
        <v>#REF!</v>
      </c>
      <c r="F5" s="17"/>
      <c r="G5" s="17"/>
      <c r="H5" s="17"/>
      <c r="I5" s="19"/>
      <c r="J5" s="19" t="e">
        <f t="shared" si="1"/>
        <v>#REF!</v>
      </c>
      <c r="M5" s="2">
        <f t="shared" si="2"/>
        <v>0</v>
      </c>
      <c r="N5" s="2" t="e">
        <f t="shared" si="0"/>
        <v>#REF!</v>
      </c>
    </row>
    <row r="6" spans="1:20" ht="24" outlineLevel="1">
      <c r="A6" t="s">
        <v>746</v>
      </c>
      <c r="B6" s="13" t="s">
        <v>832</v>
      </c>
      <c r="C6" s="16" t="s">
        <v>352</v>
      </c>
      <c r="D6" s="2"/>
      <c r="E6" s="2"/>
      <c r="F6" s="17">
        <v>0</v>
      </c>
      <c r="G6" s="17">
        <v>1020</v>
      </c>
      <c r="H6" s="17">
        <v>0</v>
      </c>
      <c r="I6" s="19">
        <v>1020</v>
      </c>
      <c r="J6" s="19">
        <f t="shared" si="1"/>
        <v>1020</v>
      </c>
      <c r="M6" s="2">
        <f t="shared" si="2"/>
        <v>0</v>
      </c>
      <c r="N6" s="2">
        <f t="shared" si="0"/>
        <v>1020</v>
      </c>
    </row>
    <row r="7" spans="1:20" outlineLevel="1">
      <c r="A7" t="s">
        <v>746</v>
      </c>
      <c r="B7" s="106" t="s">
        <v>33</v>
      </c>
      <c r="C7" s="16" t="s">
        <v>627</v>
      </c>
      <c r="D7" s="2"/>
      <c r="E7" s="2" t="e">
        <f>VLOOKUP(C7,#REF!,5,FALSE)</f>
        <v>#REF!</v>
      </c>
      <c r="F7" s="17"/>
      <c r="G7" s="17"/>
      <c r="H7" s="17"/>
      <c r="I7" s="19"/>
      <c r="J7" s="19" t="e">
        <f t="shared" si="1"/>
        <v>#REF!</v>
      </c>
      <c r="M7" s="2">
        <f t="shared" si="2"/>
        <v>0</v>
      </c>
      <c r="N7" s="2" t="e">
        <f t="shared" si="0"/>
        <v>#REF!</v>
      </c>
    </row>
    <row r="8" spans="1:20" outlineLevel="1">
      <c r="A8" t="s">
        <v>746</v>
      </c>
      <c r="B8" s="106" t="s">
        <v>40</v>
      </c>
      <c r="C8" s="16" t="s">
        <v>353</v>
      </c>
      <c r="D8" s="2"/>
      <c r="E8" s="2" t="e">
        <f>VLOOKUP(C8,#REF!,5,FALSE)</f>
        <v>#REF!</v>
      </c>
      <c r="F8" s="17">
        <v>0</v>
      </c>
      <c r="G8" s="17">
        <v>66983.899999999994</v>
      </c>
      <c r="H8" s="17">
        <v>0</v>
      </c>
      <c r="I8" s="19">
        <v>66983.899999999994</v>
      </c>
      <c r="J8" s="19" t="e">
        <f t="shared" si="1"/>
        <v>#REF!</v>
      </c>
      <c r="M8" s="2">
        <f t="shared" si="2"/>
        <v>0</v>
      </c>
      <c r="N8" s="2" t="e">
        <f t="shared" si="0"/>
        <v>#REF!</v>
      </c>
    </row>
    <row r="9" spans="1:20" outlineLevel="1">
      <c r="A9" t="s">
        <v>746</v>
      </c>
      <c r="B9" s="107" t="s">
        <v>43</v>
      </c>
      <c r="C9" s="16" t="s">
        <v>628</v>
      </c>
      <c r="D9" s="2"/>
      <c r="E9" s="2" t="e">
        <f>VLOOKUP(C9,#REF!,5,FALSE)</f>
        <v>#REF!</v>
      </c>
      <c r="F9" s="17"/>
      <c r="G9" s="17"/>
      <c r="H9" s="17"/>
      <c r="I9" s="19"/>
      <c r="J9" s="19" t="e">
        <f t="shared" si="1"/>
        <v>#REF!</v>
      </c>
      <c r="M9" s="2">
        <f t="shared" si="2"/>
        <v>0</v>
      </c>
      <c r="N9" s="2" t="e">
        <f t="shared" si="0"/>
        <v>#REF!</v>
      </c>
    </row>
    <row r="10" spans="1:20" outlineLevel="1">
      <c r="A10" t="s">
        <v>746</v>
      </c>
      <c r="B10" s="107" t="s">
        <v>43</v>
      </c>
      <c r="C10" s="16" t="s">
        <v>629</v>
      </c>
      <c r="D10" s="2"/>
      <c r="E10" s="2" t="e">
        <f>VLOOKUP(C10,#REF!,5,FALSE)</f>
        <v>#REF!</v>
      </c>
      <c r="F10" s="17"/>
      <c r="G10" s="17"/>
      <c r="H10" s="17"/>
      <c r="I10" s="19"/>
      <c r="J10" s="19" t="e">
        <f t="shared" si="1"/>
        <v>#REF!</v>
      </c>
      <c r="M10" s="2">
        <f t="shared" si="2"/>
        <v>0</v>
      </c>
      <c r="N10" s="2" t="e">
        <f t="shared" si="0"/>
        <v>#REF!</v>
      </c>
    </row>
    <row r="11" spans="1:20" outlineLevel="1">
      <c r="A11" t="s">
        <v>746</v>
      </c>
      <c r="B11" s="107" t="s">
        <v>43</v>
      </c>
      <c r="C11" s="16" t="s">
        <v>630</v>
      </c>
      <c r="D11" s="2"/>
      <c r="E11" s="2" t="e">
        <f>VLOOKUP(C11,#REF!,5,FALSE)</f>
        <v>#REF!</v>
      </c>
      <c r="F11" s="17"/>
      <c r="G11" s="17"/>
      <c r="H11" s="17"/>
      <c r="I11" s="19"/>
      <c r="J11" s="19" t="e">
        <f t="shared" si="1"/>
        <v>#REF!</v>
      </c>
      <c r="M11" s="2">
        <f t="shared" si="2"/>
        <v>0</v>
      </c>
      <c r="N11" s="2" t="e">
        <f t="shared" si="0"/>
        <v>#REF!</v>
      </c>
    </row>
    <row r="12" spans="1:20" outlineLevel="1">
      <c r="A12" t="s">
        <v>746</v>
      </c>
      <c r="B12" s="106" t="s">
        <v>50</v>
      </c>
      <c r="C12" s="16" t="s">
        <v>354</v>
      </c>
      <c r="D12" s="2"/>
      <c r="E12" s="2" t="e">
        <f>VLOOKUP(C12,#REF!,5,FALSE)</f>
        <v>#REF!</v>
      </c>
      <c r="F12" s="17">
        <v>0</v>
      </c>
      <c r="G12" s="17">
        <v>26489.17</v>
      </c>
      <c r="H12" s="17">
        <v>0</v>
      </c>
      <c r="I12" s="19">
        <v>26489.17</v>
      </c>
      <c r="J12" s="19" t="e">
        <f t="shared" si="1"/>
        <v>#REF!</v>
      </c>
      <c r="M12" s="2">
        <f t="shared" si="2"/>
        <v>0</v>
      </c>
      <c r="N12" s="2" t="e">
        <f t="shared" si="0"/>
        <v>#REF!</v>
      </c>
    </row>
    <row r="13" spans="1:20" outlineLevel="1">
      <c r="A13" t="s">
        <v>746</v>
      </c>
      <c r="B13" s="106" t="s">
        <v>50</v>
      </c>
      <c r="C13" s="16" t="s">
        <v>631</v>
      </c>
      <c r="D13" s="2"/>
      <c r="E13" s="2" t="e">
        <f>VLOOKUP(C13,#REF!,5,FALSE)</f>
        <v>#REF!</v>
      </c>
      <c r="F13" s="17"/>
      <c r="G13" s="17"/>
      <c r="H13" s="17"/>
      <c r="I13" s="19"/>
      <c r="J13" s="19" t="e">
        <f t="shared" si="1"/>
        <v>#REF!</v>
      </c>
      <c r="M13" s="2">
        <f t="shared" si="2"/>
        <v>0</v>
      </c>
      <c r="N13" s="2" t="e">
        <f t="shared" si="0"/>
        <v>#REF!</v>
      </c>
    </row>
    <row r="14" spans="1:20" outlineLevel="1">
      <c r="A14" t="s">
        <v>746</v>
      </c>
      <c r="B14" s="106" t="s">
        <v>50</v>
      </c>
      <c r="C14" s="16" t="s">
        <v>355</v>
      </c>
      <c r="D14" s="2"/>
      <c r="E14" s="2" t="e">
        <f>VLOOKUP(C14,#REF!,5,FALSE)</f>
        <v>#REF!</v>
      </c>
      <c r="F14" s="17">
        <v>0</v>
      </c>
      <c r="G14" s="17">
        <v>1204507.17</v>
      </c>
      <c r="H14" s="17">
        <v>242032.75</v>
      </c>
      <c r="I14" s="19">
        <v>962474.42</v>
      </c>
      <c r="J14" s="19" t="e">
        <f t="shared" si="1"/>
        <v>#REF!</v>
      </c>
      <c r="M14" s="2">
        <f t="shared" si="2"/>
        <v>0</v>
      </c>
      <c r="N14" s="2" t="e">
        <f t="shared" si="0"/>
        <v>#REF!</v>
      </c>
    </row>
    <row r="15" spans="1:20" outlineLevel="1">
      <c r="A15" t="s">
        <v>746</v>
      </c>
      <c r="B15" s="106" t="s">
        <v>57</v>
      </c>
      <c r="C15" s="16" t="s">
        <v>632</v>
      </c>
      <c r="D15" s="2"/>
      <c r="E15" s="2" t="e">
        <f>VLOOKUP(C15,#REF!,5,FALSE)</f>
        <v>#REF!</v>
      </c>
      <c r="F15" s="17"/>
      <c r="G15" s="17"/>
      <c r="H15" s="17"/>
      <c r="I15" s="19"/>
      <c r="J15" s="19" t="e">
        <f t="shared" si="1"/>
        <v>#REF!</v>
      </c>
      <c r="M15" s="2">
        <f t="shared" si="2"/>
        <v>0</v>
      </c>
      <c r="N15" s="2" t="e">
        <f t="shared" si="0"/>
        <v>#REF!</v>
      </c>
    </row>
    <row r="16" spans="1:20" outlineLevel="1">
      <c r="A16" t="s">
        <v>746</v>
      </c>
      <c r="B16" s="106" t="s">
        <v>60</v>
      </c>
      <c r="C16" s="16" t="s">
        <v>633</v>
      </c>
      <c r="D16" s="2"/>
      <c r="E16" s="2" t="e">
        <f>VLOOKUP(C16,#REF!,5,FALSE)</f>
        <v>#REF!</v>
      </c>
      <c r="F16" s="17"/>
      <c r="G16" s="17"/>
      <c r="H16" s="17"/>
      <c r="I16" s="19"/>
      <c r="J16" s="19" t="e">
        <f t="shared" si="1"/>
        <v>#REF!</v>
      </c>
      <c r="M16" s="2">
        <f t="shared" si="2"/>
        <v>0</v>
      </c>
      <c r="N16" s="2" t="e">
        <f t="shared" si="0"/>
        <v>#REF!</v>
      </c>
    </row>
    <row r="17" spans="1:14" outlineLevel="1">
      <c r="A17" t="s">
        <v>746</v>
      </c>
      <c r="B17" s="106" t="s">
        <v>60</v>
      </c>
      <c r="C17" s="16" t="s">
        <v>634</v>
      </c>
      <c r="D17" s="2"/>
      <c r="E17" s="2" t="e">
        <f>VLOOKUP(C17,#REF!,5,FALSE)</f>
        <v>#REF!</v>
      </c>
      <c r="F17" s="17"/>
      <c r="G17" s="17"/>
      <c r="H17" s="17"/>
      <c r="I17" s="19"/>
      <c r="J17" s="19" t="e">
        <f t="shared" si="1"/>
        <v>#REF!</v>
      </c>
      <c r="M17" s="2">
        <f t="shared" si="2"/>
        <v>0</v>
      </c>
      <c r="N17" s="2" t="e">
        <f t="shared" si="0"/>
        <v>#REF!</v>
      </c>
    </row>
    <row r="18" spans="1:14" outlineLevel="1">
      <c r="A18" t="s">
        <v>746</v>
      </c>
      <c r="B18" s="106" t="s">
        <v>60</v>
      </c>
      <c r="C18" s="16" t="s">
        <v>356</v>
      </c>
      <c r="D18" s="2"/>
      <c r="E18" s="2" t="e">
        <f>VLOOKUP(C18,#REF!,5,FALSE)</f>
        <v>#REF!</v>
      </c>
      <c r="F18" s="17">
        <v>0</v>
      </c>
      <c r="G18" s="17">
        <v>3770.98</v>
      </c>
      <c r="H18" s="17">
        <v>0</v>
      </c>
      <c r="I18" s="19">
        <v>3770.98</v>
      </c>
      <c r="J18" s="19" t="e">
        <f t="shared" si="1"/>
        <v>#REF!</v>
      </c>
      <c r="M18" s="2">
        <f t="shared" si="2"/>
        <v>0</v>
      </c>
      <c r="N18" s="2" t="e">
        <f t="shared" si="0"/>
        <v>#REF!</v>
      </c>
    </row>
    <row r="19" spans="1:14" outlineLevel="1">
      <c r="A19" t="s">
        <v>746</v>
      </c>
      <c r="B19" s="106" t="s">
        <v>67</v>
      </c>
      <c r="C19" s="16" t="s">
        <v>357</v>
      </c>
      <c r="D19" s="2"/>
      <c r="E19" s="2" t="e">
        <f>VLOOKUP(C19,#REF!,5,FALSE)</f>
        <v>#REF!</v>
      </c>
      <c r="F19" s="17">
        <v>0</v>
      </c>
      <c r="G19" s="17">
        <v>1451.8</v>
      </c>
      <c r="H19" s="17">
        <v>0</v>
      </c>
      <c r="I19" s="19">
        <v>1451.8</v>
      </c>
      <c r="J19" s="19" t="e">
        <f t="shared" si="1"/>
        <v>#REF!</v>
      </c>
      <c r="M19" s="2">
        <f t="shared" si="2"/>
        <v>0</v>
      </c>
      <c r="N19" s="2" t="e">
        <f t="shared" si="0"/>
        <v>#REF!</v>
      </c>
    </row>
    <row r="20" spans="1:14" outlineLevel="1">
      <c r="A20" t="s">
        <v>746</v>
      </c>
      <c r="B20" s="106" t="s">
        <v>67</v>
      </c>
      <c r="C20" s="16" t="s">
        <v>635</v>
      </c>
      <c r="D20" s="2"/>
      <c r="E20" s="2" t="e">
        <f>VLOOKUP(C20,#REF!,5,FALSE)</f>
        <v>#REF!</v>
      </c>
      <c r="F20" s="17"/>
      <c r="G20" s="17"/>
      <c r="H20" s="17"/>
      <c r="I20" s="19"/>
      <c r="J20" s="19" t="e">
        <f t="shared" si="1"/>
        <v>#REF!</v>
      </c>
      <c r="M20" s="2">
        <f t="shared" si="2"/>
        <v>0</v>
      </c>
      <c r="N20" s="2" t="e">
        <f t="shared" si="0"/>
        <v>#REF!</v>
      </c>
    </row>
    <row r="21" spans="1:14" ht="24" outlineLevel="1">
      <c r="A21" t="s">
        <v>746</v>
      </c>
      <c r="B21" s="106" t="s">
        <v>67</v>
      </c>
      <c r="C21" s="16" t="s">
        <v>358</v>
      </c>
      <c r="D21" s="2"/>
      <c r="E21" s="2" t="e">
        <f>VLOOKUP(C21,#REF!,5,FALSE)</f>
        <v>#REF!</v>
      </c>
      <c r="F21" s="17">
        <v>0</v>
      </c>
      <c r="G21" s="17">
        <v>585941.99</v>
      </c>
      <c r="H21" s="17">
        <v>0</v>
      </c>
      <c r="I21" s="19">
        <v>585941.99</v>
      </c>
      <c r="J21" s="19" t="e">
        <f t="shared" si="1"/>
        <v>#REF!</v>
      </c>
      <c r="M21" s="2">
        <f t="shared" si="2"/>
        <v>0</v>
      </c>
      <c r="N21" s="2" t="e">
        <f t="shared" si="0"/>
        <v>#REF!</v>
      </c>
    </row>
    <row r="22" spans="1:14" outlineLevel="1">
      <c r="A22" t="s">
        <v>746</v>
      </c>
      <c r="B22" s="106" t="s">
        <v>67</v>
      </c>
      <c r="C22" s="16" t="s">
        <v>359</v>
      </c>
      <c r="D22" s="2"/>
      <c r="E22" s="2" t="e">
        <f>VLOOKUP(C22,#REF!,5,FALSE)</f>
        <v>#REF!</v>
      </c>
      <c r="F22" s="17">
        <v>0</v>
      </c>
      <c r="G22" s="17">
        <v>93556.64</v>
      </c>
      <c r="H22" s="17">
        <v>0</v>
      </c>
      <c r="I22" s="19">
        <v>93556.64</v>
      </c>
      <c r="J22" s="19" t="e">
        <f t="shared" si="1"/>
        <v>#REF!</v>
      </c>
      <c r="M22" s="2">
        <f t="shared" si="2"/>
        <v>0</v>
      </c>
      <c r="N22" s="2" t="e">
        <f t="shared" si="0"/>
        <v>#REF!</v>
      </c>
    </row>
    <row r="23" spans="1:14" outlineLevel="1">
      <c r="A23" t="s">
        <v>746</v>
      </c>
      <c r="B23" s="106" t="s">
        <v>77</v>
      </c>
      <c r="C23" s="16" t="s">
        <v>636</v>
      </c>
      <c r="D23" s="2"/>
      <c r="E23" s="2" t="e">
        <f>VLOOKUP(C23,#REF!,5,FALSE)</f>
        <v>#REF!</v>
      </c>
      <c r="F23" s="17"/>
      <c r="G23" s="17"/>
      <c r="H23" s="17"/>
      <c r="I23" s="19"/>
      <c r="J23" s="19" t="e">
        <f t="shared" si="1"/>
        <v>#REF!</v>
      </c>
      <c r="L23" s="2" t="e">
        <f>-J23+750000</f>
        <v>#REF!</v>
      </c>
      <c r="M23" s="2" t="e">
        <f t="shared" si="2"/>
        <v>#REF!</v>
      </c>
      <c r="N23" s="8" t="e">
        <f t="shared" si="0"/>
        <v>#REF!</v>
      </c>
    </row>
    <row r="24" spans="1:14" outlineLevel="1">
      <c r="A24" t="s">
        <v>746</v>
      </c>
      <c r="B24" s="106" t="s">
        <v>80</v>
      </c>
      <c r="C24" s="16" t="s">
        <v>637</v>
      </c>
      <c r="D24" s="2"/>
      <c r="E24" s="2" t="e">
        <f>VLOOKUP(C24,#REF!,5,FALSE)</f>
        <v>#REF!</v>
      </c>
      <c r="F24" s="17"/>
      <c r="G24" s="17"/>
      <c r="H24" s="17"/>
      <c r="I24" s="19"/>
      <c r="J24" s="19" t="e">
        <f t="shared" si="1"/>
        <v>#REF!</v>
      </c>
      <c r="L24" s="2" t="e">
        <f>-J24+187520</f>
        <v>#REF!</v>
      </c>
      <c r="M24" s="2" t="e">
        <f t="shared" si="2"/>
        <v>#REF!</v>
      </c>
      <c r="N24" s="8" t="e">
        <f t="shared" si="0"/>
        <v>#REF!</v>
      </c>
    </row>
    <row r="25" spans="1:14" ht="24" outlineLevel="1">
      <c r="A25" t="s">
        <v>746</v>
      </c>
      <c r="B25" s="106" t="s">
        <v>83</v>
      </c>
      <c r="C25" s="16" t="s">
        <v>360</v>
      </c>
      <c r="D25" s="2"/>
      <c r="E25" s="2" t="e">
        <f>VLOOKUP(C25,#REF!,5,FALSE)</f>
        <v>#REF!</v>
      </c>
      <c r="F25" s="17">
        <v>0</v>
      </c>
      <c r="G25" s="17">
        <v>367001.77</v>
      </c>
      <c r="H25" s="17">
        <v>367001.77</v>
      </c>
      <c r="I25" s="19">
        <v>0</v>
      </c>
      <c r="J25" s="19" t="e">
        <f t="shared" si="1"/>
        <v>#REF!</v>
      </c>
      <c r="M25" s="2">
        <f t="shared" si="2"/>
        <v>0</v>
      </c>
      <c r="N25" s="2" t="e">
        <f t="shared" si="0"/>
        <v>#REF!</v>
      </c>
    </row>
    <row r="26" spans="1:14" outlineLevel="1">
      <c r="A26" t="s">
        <v>746</v>
      </c>
      <c r="B26" s="106" t="s">
        <v>83</v>
      </c>
      <c r="C26" s="16" t="s">
        <v>361</v>
      </c>
      <c r="D26" s="2"/>
      <c r="E26" s="2" t="e">
        <f>VLOOKUP(C26,#REF!,5,FALSE)</f>
        <v>#REF!</v>
      </c>
      <c r="F26" s="17">
        <v>0</v>
      </c>
      <c r="G26" s="17">
        <v>34596694</v>
      </c>
      <c r="H26" s="17">
        <v>3500000</v>
      </c>
      <c r="I26" s="19">
        <v>31096694</v>
      </c>
      <c r="J26" s="19" t="e">
        <f t="shared" si="1"/>
        <v>#REF!</v>
      </c>
      <c r="M26" s="2">
        <f t="shared" si="2"/>
        <v>0</v>
      </c>
      <c r="N26" s="2" t="e">
        <f t="shared" si="0"/>
        <v>#REF!</v>
      </c>
    </row>
    <row r="27" spans="1:14" outlineLevel="1">
      <c r="A27" t="s">
        <v>746</v>
      </c>
      <c r="B27" s="106" t="s">
        <v>83</v>
      </c>
      <c r="C27" s="16" t="s">
        <v>362</v>
      </c>
      <c r="D27" s="2"/>
      <c r="E27" s="2" t="e">
        <f>VLOOKUP(C27,#REF!,5,FALSE)</f>
        <v>#REF!</v>
      </c>
      <c r="F27" s="17">
        <v>0</v>
      </c>
      <c r="G27" s="17">
        <v>0</v>
      </c>
      <c r="H27" s="17">
        <v>13467823</v>
      </c>
      <c r="I27" s="19">
        <v>-13467823</v>
      </c>
      <c r="J27" s="19" t="e">
        <f t="shared" si="1"/>
        <v>#REF!</v>
      </c>
      <c r="M27" s="2">
        <f t="shared" si="2"/>
        <v>0</v>
      </c>
      <c r="N27" s="2" t="e">
        <f t="shared" si="0"/>
        <v>#REF!</v>
      </c>
    </row>
    <row r="28" spans="1:14" outlineLevel="1">
      <c r="A28" t="s">
        <v>746</v>
      </c>
      <c r="B28" s="106" t="s">
        <v>90</v>
      </c>
      <c r="C28" s="16" t="s">
        <v>363</v>
      </c>
      <c r="D28" s="2"/>
      <c r="E28" s="2" t="e">
        <f>VLOOKUP(C28,#REF!,5,FALSE)</f>
        <v>#REF!</v>
      </c>
      <c r="F28" s="17">
        <v>0</v>
      </c>
      <c r="G28" s="17">
        <v>3012591.43</v>
      </c>
      <c r="H28" s="17">
        <v>303722.59000000003</v>
      </c>
      <c r="I28" s="19">
        <v>2708868.84</v>
      </c>
      <c r="J28" s="19" t="e">
        <f t="shared" si="1"/>
        <v>#REF!</v>
      </c>
      <c r="M28" s="2">
        <f t="shared" si="2"/>
        <v>0</v>
      </c>
      <c r="N28" s="2" t="e">
        <f t="shared" si="0"/>
        <v>#REF!</v>
      </c>
    </row>
    <row r="29" spans="1:14" outlineLevel="1">
      <c r="A29" t="s">
        <v>746</v>
      </c>
      <c r="B29" s="106" t="s">
        <v>90</v>
      </c>
      <c r="C29" s="16" t="s">
        <v>364</v>
      </c>
      <c r="D29" s="2"/>
      <c r="E29" s="2" t="e">
        <f>VLOOKUP(C29,#REF!,5,FALSE)</f>
        <v>#REF!</v>
      </c>
      <c r="F29" s="17">
        <v>0</v>
      </c>
      <c r="G29" s="17">
        <v>484692.7</v>
      </c>
      <c r="H29" s="17">
        <v>603007.47</v>
      </c>
      <c r="I29" s="19">
        <v>-118314.77</v>
      </c>
      <c r="J29" s="19" t="e">
        <f t="shared" si="1"/>
        <v>#REF!</v>
      </c>
      <c r="M29" s="2">
        <f t="shared" si="2"/>
        <v>0</v>
      </c>
      <c r="N29" s="2" t="e">
        <f t="shared" si="0"/>
        <v>#REF!</v>
      </c>
    </row>
    <row r="30" spans="1:14" outlineLevel="1">
      <c r="A30" t="s">
        <v>746</v>
      </c>
      <c r="B30" s="106" t="s">
        <v>90</v>
      </c>
      <c r="C30" s="16" t="s">
        <v>365</v>
      </c>
      <c r="D30" s="2"/>
      <c r="E30" s="2" t="e">
        <f>VLOOKUP(C30,#REF!,5,FALSE)</f>
        <v>#REF!</v>
      </c>
      <c r="F30" s="17">
        <v>0</v>
      </c>
      <c r="G30" s="17">
        <v>65690.39</v>
      </c>
      <c r="H30" s="17">
        <v>38190.39</v>
      </c>
      <c r="I30" s="19">
        <v>27500</v>
      </c>
      <c r="J30" s="19" t="e">
        <f t="shared" si="1"/>
        <v>#REF!</v>
      </c>
      <c r="M30" s="2">
        <f t="shared" si="2"/>
        <v>0</v>
      </c>
      <c r="N30" s="2" t="e">
        <f t="shared" si="0"/>
        <v>#REF!</v>
      </c>
    </row>
    <row r="31" spans="1:14" outlineLevel="1">
      <c r="A31" t="s">
        <v>746</v>
      </c>
      <c r="B31" s="106" t="s">
        <v>90</v>
      </c>
      <c r="C31" s="16" t="s">
        <v>366</v>
      </c>
      <c r="D31" s="2"/>
      <c r="E31" s="2" t="e">
        <f>VLOOKUP(C31,#REF!,5,FALSE)</f>
        <v>#REF!</v>
      </c>
      <c r="F31" s="17">
        <v>0</v>
      </c>
      <c r="G31" s="17">
        <v>454706.73</v>
      </c>
      <c r="H31" s="17">
        <v>454706.73</v>
      </c>
      <c r="I31" s="19">
        <v>0</v>
      </c>
      <c r="J31" s="19" t="e">
        <f t="shared" si="1"/>
        <v>#REF!</v>
      </c>
      <c r="M31" s="2">
        <f t="shared" si="2"/>
        <v>0</v>
      </c>
      <c r="N31" s="2" t="e">
        <f t="shared" si="0"/>
        <v>#REF!</v>
      </c>
    </row>
    <row r="32" spans="1:14" outlineLevel="1">
      <c r="A32" t="s">
        <v>746</v>
      </c>
      <c r="B32" s="106" t="s">
        <v>90</v>
      </c>
      <c r="C32" s="16" t="s">
        <v>367</v>
      </c>
      <c r="D32" s="2"/>
      <c r="E32" s="2" t="e">
        <f>VLOOKUP(C32,#REF!,5,FALSE)</f>
        <v>#REF!</v>
      </c>
      <c r="F32" s="17">
        <v>0</v>
      </c>
      <c r="G32" s="17">
        <v>251600.29</v>
      </c>
      <c r="H32" s="17">
        <v>232098.29</v>
      </c>
      <c r="I32" s="19">
        <v>19502</v>
      </c>
      <c r="J32" s="19" t="e">
        <f t="shared" si="1"/>
        <v>#REF!</v>
      </c>
      <c r="M32" s="2">
        <f t="shared" si="2"/>
        <v>0</v>
      </c>
      <c r="N32" s="2" t="e">
        <f t="shared" si="0"/>
        <v>#REF!</v>
      </c>
    </row>
    <row r="33" spans="1:14" outlineLevel="1">
      <c r="A33" t="s">
        <v>746</v>
      </c>
      <c r="B33" s="106" t="s">
        <v>90</v>
      </c>
      <c r="C33" s="16" t="s">
        <v>638</v>
      </c>
      <c r="D33" s="2"/>
      <c r="E33" s="2" t="e">
        <f>VLOOKUP(C33,#REF!,5,FALSE)</f>
        <v>#REF!</v>
      </c>
      <c r="F33" s="17"/>
      <c r="G33" s="17"/>
      <c r="H33" s="17"/>
      <c r="I33" s="19"/>
      <c r="J33" s="19" t="e">
        <f t="shared" si="1"/>
        <v>#REF!</v>
      </c>
      <c r="M33" s="2">
        <f t="shared" si="2"/>
        <v>0</v>
      </c>
      <c r="N33" s="2" t="e">
        <f t="shared" si="0"/>
        <v>#REF!</v>
      </c>
    </row>
    <row r="34" spans="1:14" outlineLevel="1">
      <c r="A34" t="s">
        <v>746</v>
      </c>
      <c r="B34" s="106" t="s">
        <v>90</v>
      </c>
      <c r="C34" s="16" t="s">
        <v>368</v>
      </c>
      <c r="D34" s="2"/>
      <c r="E34" s="2" t="e">
        <f>VLOOKUP(C34,#REF!,5,FALSE)</f>
        <v>#REF!</v>
      </c>
      <c r="F34" s="17">
        <v>0</v>
      </c>
      <c r="G34" s="17">
        <v>171621.9</v>
      </c>
      <c r="H34" s="17">
        <v>155792.68</v>
      </c>
      <c r="I34" s="19">
        <v>15829.22</v>
      </c>
      <c r="J34" s="19" t="e">
        <f t="shared" si="1"/>
        <v>#REF!</v>
      </c>
      <c r="M34" s="2">
        <f t="shared" si="2"/>
        <v>0</v>
      </c>
      <c r="N34" s="2" t="e">
        <f t="shared" si="0"/>
        <v>#REF!</v>
      </c>
    </row>
    <row r="35" spans="1:14" ht="24" outlineLevel="1">
      <c r="A35" t="s">
        <v>746</v>
      </c>
      <c r="B35" s="106" t="s">
        <v>90</v>
      </c>
      <c r="C35" s="16" t="s">
        <v>369</v>
      </c>
      <c r="D35" s="2"/>
      <c r="E35" s="2" t="e">
        <f>VLOOKUP(C35,#REF!,5,FALSE)</f>
        <v>#REF!</v>
      </c>
      <c r="F35" s="17">
        <v>0</v>
      </c>
      <c r="G35" s="17">
        <v>70443.899999999994</v>
      </c>
      <c r="H35" s="17">
        <v>70443.899999999994</v>
      </c>
      <c r="I35" s="19">
        <v>0</v>
      </c>
      <c r="J35" s="19" t="e">
        <f t="shared" si="1"/>
        <v>#REF!</v>
      </c>
      <c r="M35" s="2">
        <f t="shared" si="2"/>
        <v>0</v>
      </c>
      <c r="N35" s="2" t="e">
        <f t="shared" si="0"/>
        <v>#REF!</v>
      </c>
    </row>
    <row r="36" spans="1:14" outlineLevel="1">
      <c r="A36" t="s">
        <v>746</v>
      </c>
      <c r="B36" s="106" t="s">
        <v>90</v>
      </c>
      <c r="C36" s="16" t="s">
        <v>370</v>
      </c>
      <c r="D36" s="2"/>
      <c r="E36" s="2" t="e">
        <f>VLOOKUP(C36,#REF!,5,FALSE)</f>
        <v>#REF!</v>
      </c>
      <c r="F36" s="17">
        <v>0</v>
      </c>
      <c r="G36" s="17">
        <v>198402.77</v>
      </c>
      <c r="H36" s="17">
        <v>0</v>
      </c>
      <c r="I36" s="19">
        <v>198402.77</v>
      </c>
      <c r="J36" s="19" t="e">
        <f t="shared" si="1"/>
        <v>#REF!</v>
      </c>
      <c r="M36" s="2">
        <f t="shared" si="2"/>
        <v>0</v>
      </c>
      <c r="N36" s="2" t="e">
        <f t="shared" si="0"/>
        <v>#REF!</v>
      </c>
    </row>
    <row r="37" spans="1:14" outlineLevel="1">
      <c r="A37" t="s">
        <v>746</v>
      </c>
      <c r="B37" s="106" t="s">
        <v>90</v>
      </c>
      <c r="C37" s="16" t="s">
        <v>371</v>
      </c>
      <c r="D37" s="2"/>
      <c r="E37" s="2" t="e">
        <f>VLOOKUP(C37,#REF!,5,FALSE)</f>
        <v>#REF!</v>
      </c>
      <c r="F37" s="17">
        <v>0</v>
      </c>
      <c r="G37" s="17">
        <v>1689848.61</v>
      </c>
      <c r="H37" s="17">
        <v>1314086.5900000001</v>
      </c>
      <c r="I37" s="19">
        <v>375762.02</v>
      </c>
      <c r="J37" s="19" t="e">
        <f t="shared" si="1"/>
        <v>#REF!</v>
      </c>
      <c r="M37" s="2">
        <f t="shared" si="2"/>
        <v>0</v>
      </c>
      <c r="N37" s="2" t="e">
        <f t="shared" si="0"/>
        <v>#REF!</v>
      </c>
    </row>
    <row r="38" spans="1:14" outlineLevel="1">
      <c r="A38" t="s">
        <v>746</v>
      </c>
      <c r="B38" s="106" t="s">
        <v>90</v>
      </c>
      <c r="C38" s="16" t="s">
        <v>372</v>
      </c>
      <c r="D38" s="2"/>
      <c r="E38" s="2" t="e">
        <f>VLOOKUP(C38,#REF!,5,FALSE)</f>
        <v>#REF!</v>
      </c>
      <c r="F38" s="17">
        <v>0</v>
      </c>
      <c r="G38" s="17">
        <v>20029.22</v>
      </c>
      <c r="H38" s="17">
        <v>627418.93999999994</v>
      </c>
      <c r="I38" s="19">
        <v>-607389.72</v>
      </c>
      <c r="J38" s="19" t="e">
        <f t="shared" si="1"/>
        <v>#REF!</v>
      </c>
      <c r="M38" s="2">
        <f t="shared" si="2"/>
        <v>0</v>
      </c>
      <c r="N38" s="2" t="e">
        <f t="shared" si="0"/>
        <v>#REF!</v>
      </c>
    </row>
    <row r="39" spans="1:14" ht="15.75" outlineLevel="1">
      <c r="A39" t="s">
        <v>746</v>
      </c>
      <c r="B39" s="13" t="s">
        <v>113</v>
      </c>
      <c r="C39" s="16" t="s">
        <v>373</v>
      </c>
      <c r="D39" s="2"/>
      <c r="E39" s="2" t="e">
        <f>VLOOKUP(C39,#REF!,5,FALSE)</f>
        <v>#REF!</v>
      </c>
      <c r="F39" s="17">
        <v>0</v>
      </c>
      <c r="G39" s="17">
        <v>69222.509999999995</v>
      </c>
      <c r="H39" s="17">
        <v>2712.58</v>
      </c>
      <c r="I39" s="19">
        <v>66509.929999999993</v>
      </c>
      <c r="J39" s="19" t="e">
        <f t="shared" si="1"/>
        <v>#REF!</v>
      </c>
      <c r="M39" s="2">
        <f t="shared" si="2"/>
        <v>0</v>
      </c>
      <c r="N39" s="2" t="e">
        <f t="shared" si="0"/>
        <v>#REF!</v>
      </c>
    </row>
    <row r="40" spans="1:14" ht="15.75" outlineLevel="1">
      <c r="A40" t="s">
        <v>746</v>
      </c>
      <c r="B40" s="13" t="s">
        <v>113</v>
      </c>
      <c r="C40" s="16" t="s">
        <v>374</v>
      </c>
      <c r="D40" s="2"/>
      <c r="E40" s="2"/>
      <c r="F40" s="17">
        <v>0</v>
      </c>
      <c r="G40" s="17">
        <v>6282.05</v>
      </c>
      <c r="H40" s="17">
        <v>44.52</v>
      </c>
      <c r="I40" s="19">
        <v>6237.53</v>
      </c>
      <c r="J40" s="19">
        <f t="shared" si="1"/>
        <v>6237.53</v>
      </c>
      <c r="M40" s="2">
        <f t="shared" si="2"/>
        <v>0</v>
      </c>
      <c r="N40" s="2">
        <f t="shared" si="0"/>
        <v>6237.53</v>
      </c>
    </row>
    <row r="41" spans="1:14" ht="15.75" outlineLevel="1">
      <c r="A41" t="s">
        <v>746</v>
      </c>
      <c r="B41" s="13" t="s">
        <v>116</v>
      </c>
      <c r="C41" s="16" t="s">
        <v>375</v>
      </c>
      <c r="D41" s="2"/>
      <c r="E41" s="2" t="e">
        <f>VLOOKUP(C41,#REF!,5,FALSE)</f>
        <v>#REF!</v>
      </c>
      <c r="F41" s="17">
        <v>0</v>
      </c>
      <c r="G41" s="17">
        <v>19960</v>
      </c>
      <c r="H41" s="17">
        <v>0</v>
      </c>
      <c r="I41" s="19">
        <v>19960</v>
      </c>
      <c r="J41" s="19" t="e">
        <f t="shared" si="1"/>
        <v>#REF!</v>
      </c>
      <c r="M41" s="2">
        <f t="shared" si="2"/>
        <v>0</v>
      </c>
      <c r="N41" s="2" t="e">
        <f t="shared" si="0"/>
        <v>#REF!</v>
      </c>
    </row>
    <row r="42" spans="1:14" ht="15.75" outlineLevel="1">
      <c r="A42" t="s">
        <v>746</v>
      </c>
      <c r="B42" s="13" t="s">
        <v>116</v>
      </c>
      <c r="C42" s="16" t="s">
        <v>639</v>
      </c>
      <c r="D42" s="2"/>
      <c r="E42" s="2" t="e">
        <f>VLOOKUP(C42,#REF!,5,FALSE)</f>
        <v>#REF!</v>
      </c>
      <c r="F42" s="17"/>
      <c r="G42" s="17"/>
      <c r="H42" s="17"/>
      <c r="I42" s="19"/>
      <c r="J42" s="19" t="e">
        <f t="shared" si="1"/>
        <v>#REF!</v>
      </c>
      <c r="M42" s="2">
        <f t="shared" si="2"/>
        <v>0</v>
      </c>
      <c r="N42" s="2" t="e">
        <f t="shared" si="0"/>
        <v>#REF!</v>
      </c>
    </row>
    <row r="43" spans="1:14" ht="24" outlineLevel="1">
      <c r="A43" t="s">
        <v>746</v>
      </c>
      <c r="B43" s="13" t="s">
        <v>116</v>
      </c>
      <c r="C43" s="16" t="s">
        <v>640</v>
      </c>
      <c r="D43" s="2"/>
      <c r="E43" s="2" t="e">
        <f>VLOOKUP(C43,#REF!,5,FALSE)</f>
        <v>#REF!</v>
      </c>
      <c r="F43" s="20"/>
      <c r="G43" s="20"/>
      <c r="H43" s="20"/>
      <c r="I43" s="27"/>
      <c r="J43" s="27" t="e">
        <f t="shared" si="1"/>
        <v>#REF!</v>
      </c>
      <c r="M43" s="2">
        <f t="shared" si="2"/>
        <v>0</v>
      </c>
      <c r="N43" s="2" t="e">
        <f t="shared" si="0"/>
        <v>#REF!</v>
      </c>
    </row>
    <row r="44" spans="1:14" ht="15.75" outlineLevel="1">
      <c r="A44" t="s">
        <v>746</v>
      </c>
      <c r="B44" s="13" t="s">
        <v>116</v>
      </c>
      <c r="C44" s="16" t="s">
        <v>641</v>
      </c>
      <c r="D44" s="2"/>
      <c r="E44" s="2" t="e">
        <f>VLOOKUP(C44,#REF!,5,FALSE)</f>
        <v>#REF!</v>
      </c>
      <c r="J44" s="2" t="e">
        <f t="shared" si="1"/>
        <v>#REF!</v>
      </c>
      <c r="M44" s="2">
        <f t="shared" si="2"/>
        <v>0</v>
      </c>
      <c r="N44" s="2" t="e">
        <f t="shared" si="0"/>
        <v>#REF!</v>
      </c>
    </row>
    <row r="45" spans="1:14" ht="24" outlineLevel="1">
      <c r="A45" t="s">
        <v>746</v>
      </c>
      <c r="B45" s="13" t="s">
        <v>113</v>
      </c>
      <c r="C45" s="16" t="s">
        <v>376</v>
      </c>
      <c r="D45" s="2"/>
      <c r="E45" s="2" t="e">
        <f>VLOOKUP(C45,#REF!,5,FALSE)</f>
        <v>#REF!</v>
      </c>
      <c r="F45" s="17">
        <v>0</v>
      </c>
      <c r="G45" s="17">
        <v>102637.18</v>
      </c>
      <c r="H45" s="17">
        <v>24864.86</v>
      </c>
      <c r="I45" s="19">
        <v>77772.320000000007</v>
      </c>
      <c r="J45" s="19" t="e">
        <f t="shared" si="1"/>
        <v>#REF!</v>
      </c>
      <c r="M45" s="2">
        <f t="shared" si="2"/>
        <v>0</v>
      </c>
      <c r="N45" s="2" t="e">
        <f t="shared" si="0"/>
        <v>#REF!</v>
      </c>
    </row>
    <row r="46" spans="1:14" ht="15.75" outlineLevel="1">
      <c r="A46" t="s">
        <v>746</v>
      </c>
      <c r="B46" s="13" t="s">
        <v>113</v>
      </c>
      <c r="C46" s="16" t="s">
        <v>377</v>
      </c>
      <c r="D46" s="2"/>
      <c r="E46" s="2" t="e">
        <f>VLOOKUP(C46,#REF!,5,FALSE)</f>
        <v>#REF!</v>
      </c>
      <c r="F46" s="17">
        <v>0</v>
      </c>
      <c r="G46" s="17">
        <v>801293.25</v>
      </c>
      <c r="H46" s="17">
        <v>912400.71</v>
      </c>
      <c r="I46" s="19">
        <v>-111107.46</v>
      </c>
      <c r="J46" s="19" t="e">
        <f t="shared" si="1"/>
        <v>#REF!</v>
      </c>
      <c r="M46" s="2">
        <f t="shared" si="2"/>
        <v>0</v>
      </c>
      <c r="N46" s="2" t="e">
        <f t="shared" si="0"/>
        <v>#REF!</v>
      </c>
    </row>
    <row r="47" spans="1:14" ht="24" outlineLevel="1">
      <c r="A47" t="s">
        <v>746</v>
      </c>
      <c r="B47" s="13" t="s">
        <v>113</v>
      </c>
      <c r="C47" s="16" t="s">
        <v>642</v>
      </c>
      <c r="D47" s="2"/>
      <c r="E47" s="2" t="e">
        <f>VLOOKUP(C47,#REF!,5,FALSE)</f>
        <v>#REF!</v>
      </c>
      <c r="F47" s="17"/>
      <c r="G47" s="17"/>
      <c r="H47" s="17"/>
      <c r="I47" s="19"/>
      <c r="J47" s="19" t="e">
        <f t="shared" si="1"/>
        <v>#REF!</v>
      </c>
      <c r="M47" s="2">
        <f t="shared" si="2"/>
        <v>0</v>
      </c>
      <c r="N47" s="2" t="e">
        <f t="shared" si="0"/>
        <v>#REF!</v>
      </c>
    </row>
    <row r="48" spans="1:14" ht="24" outlineLevel="1">
      <c r="A48" t="s">
        <v>746</v>
      </c>
      <c r="B48" s="13" t="s">
        <v>113</v>
      </c>
      <c r="C48" s="16" t="s">
        <v>378</v>
      </c>
      <c r="D48" s="2"/>
      <c r="E48" s="2" t="e">
        <f>VLOOKUP(C48,#REF!,5,FALSE)</f>
        <v>#REF!</v>
      </c>
      <c r="F48" s="17">
        <v>0</v>
      </c>
      <c r="G48" s="17">
        <v>71062.77</v>
      </c>
      <c r="H48" s="17">
        <v>71062.77</v>
      </c>
      <c r="I48" s="19">
        <v>0</v>
      </c>
      <c r="J48" s="19" t="e">
        <f t="shared" si="1"/>
        <v>#REF!</v>
      </c>
      <c r="M48" s="2">
        <f t="shared" si="2"/>
        <v>0</v>
      </c>
      <c r="N48" s="2" t="e">
        <f t="shared" si="0"/>
        <v>#REF!</v>
      </c>
    </row>
    <row r="49" spans="1:14" ht="15.75" outlineLevel="1">
      <c r="A49" t="s">
        <v>746</v>
      </c>
      <c r="B49" s="13" t="s">
        <v>113</v>
      </c>
      <c r="C49" s="16" t="s">
        <v>643</v>
      </c>
      <c r="D49" s="2"/>
      <c r="E49" s="2" t="e">
        <f>VLOOKUP(C49,#REF!,5,FALSE)</f>
        <v>#REF!</v>
      </c>
      <c r="F49" s="17"/>
      <c r="G49" s="17"/>
      <c r="H49" s="17"/>
      <c r="I49" s="19"/>
      <c r="J49" s="19" t="e">
        <f t="shared" si="1"/>
        <v>#REF!</v>
      </c>
      <c r="M49" s="2">
        <f t="shared" si="2"/>
        <v>0</v>
      </c>
      <c r="N49" s="2" t="e">
        <f t="shared" si="0"/>
        <v>#REF!</v>
      </c>
    </row>
    <row r="50" spans="1:14" ht="24" outlineLevel="1">
      <c r="A50" t="s">
        <v>746</v>
      </c>
      <c r="B50" s="106" t="s">
        <v>133</v>
      </c>
      <c r="C50" s="16" t="s">
        <v>379</v>
      </c>
      <c r="D50" s="2"/>
      <c r="E50" s="2" t="e">
        <f>VLOOKUP(C50,#REF!,5,FALSE)</f>
        <v>#REF!</v>
      </c>
      <c r="F50" s="17">
        <v>0</v>
      </c>
      <c r="G50" s="17">
        <v>26759.040000000001</v>
      </c>
      <c r="H50" s="17">
        <v>16512.52</v>
      </c>
      <c r="I50" s="19">
        <v>10246.52</v>
      </c>
      <c r="J50" s="19" t="e">
        <f t="shared" si="1"/>
        <v>#REF!</v>
      </c>
      <c r="M50" s="2">
        <f t="shared" si="2"/>
        <v>0</v>
      </c>
      <c r="N50" s="2" t="e">
        <f t="shared" si="0"/>
        <v>#REF!</v>
      </c>
    </row>
    <row r="51" spans="1:14" outlineLevel="1">
      <c r="A51" t="s">
        <v>746</v>
      </c>
      <c r="B51" s="106" t="s">
        <v>136</v>
      </c>
      <c r="C51" s="16" t="s">
        <v>380</v>
      </c>
      <c r="D51" s="2"/>
      <c r="E51" s="2" t="e">
        <f>VLOOKUP(C51,#REF!,5,FALSE)</f>
        <v>#REF!</v>
      </c>
      <c r="F51" s="17">
        <v>0</v>
      </c>
      <c r="G51" s="17">
        <v>20213034.73</v>
      </c>
      <c r="H51" s="17">
        <v>28690399.32</v>
      </c>
      <c r="I51" s="19">
        <v>-8477364.5899999999</v>
      </c>
      <c r="J51" s="19" t="e">
        <f t="shared" si="1"/>
        <v>#REF!</v>
      </c>
      <c r="M51" s="2">
        <f t="shared" si="2"/>
        <v>0</v>
      </c>
      <c r="N51" s="2" t="e">
        <f t="shared" si="0"/>
        <v>#REF!</v>
      </c>
    </row>
    <row r="52" spans="1:14" ht="24" outlineLevel="1">
      <c r="A52" t="s">
        <v>746</v>
      </c>
      <c r="B52" s="106" t="s">
        <v>133</v>
      </c>
      <c r="C52" s="16" t="s">
        <v>381</v>
      </c>
      <c r="D52" s="2"/>
      <c r="E52" s="2" t="e">
        <f>VLOOKUP(C52,#REF!,5,FALSE)</f>
        <v>#REF!</v>
      </c>
      <c r="F52" s="17">
        <v>0</v>
      </c>
      <c r="G52" s="17">
        <v>177074.02</v>
      </c>
      <c r="H52" s="17">
        <v>75</v>
      </c>
      <c r="I52" s="19">
        <v>176999.02</v>
      </c>
      <c r="J52" s="19" t="e">
        <f t="shared" si="1"/>
        <v>#REF!</v>
      </c>
      <c r="M52" s="2">
        <f t="shared" si="2"/>
        <v>0</v>
      </c>
      <c r="N52" s="2" t="e">
        <f t="shared" si="0"/>
        <v>#REF!</v>
      </c>
    </row>
    <row r="53" spans="1:14" outlineLevel="1">
      <c r="A53" t="s">
        <v>746</v>
      </c>
      <c r="B53" s="106" t="s">
        <v>133</v>
      </c>
      <c r="C53" s="16" t="s">
        <v>382</v>
      </c>
      <c r="D53" s="2"/>
      <c r="E53" s="2" t="e">
        <f>VLOOKUP(C53,#REF!,5,FALSE)</f>
        <v>#REF!</v>
      </c>
      <c r="F53" s="17">
        <v>0</v>
      </c>
      <c r="G53" s="17">
        <v>16006.78</v>
      </c>
      <c r="H53" s="17">
        <v>16662.88</v>
      </c>
      <c r="I53" s="19">
        <v>-656.1</v>
      </c>
      <c r="J53" s="19" t="e">
        <f t="shared" si="1"/>
        <v>#REF!</v>
      </c>
      <c r="M53" s="2">
        <f t="shared" si="2"/>
        <v>0</v>
      </c>
      <c r="N53" s="2" t="e">
        <f t="shared" si="0"/>
        <v>#REF!</v>
      </c>
    </row>
    <row r="54" spans="1:14" outlineLevel="1">
      <c r="A54" t="s">
        <v>746</v>
      </c>
      <c r="B54" s="106" t="s">
        <v>133</v>
      </c>
      <c r="C54" s="16" t="s">
        <v>383</v>
      </c>
      <c r="D54" s="2"/>
      <c r="E54" s="2" t="e">
        <f>VLOOKUP(C54,#REF!,5,FALSE)</f>
        <v>#REF!</v>
      </c>
      <c r="F54" s="17">
        <v>0</v>
      </c>
      <c r="G54" s="17">
        <v>3479.08</v>
      </c>
      <c r="H54" s="17">
        <v>2253.04</v>
      </c>
      <c r="I54" s="19">
        <v>1226.04</v>
      </c>
      <c r="J54" s="19" t="e">
        <f t="shared" si="1"/>
        <v>#REF!</v>
      </c>
      <c r="M54" s="2">
        <f t="shared" si="2"/>
        <v>0</v>
      </c>
      <c r="N54" s="2" t="e">
        <f t="shared" si="0"/>
        <v>#REF!</v>
      </c>
    </row>
    <row r="55" spans="1:14" outlineLevel="1">
      <c r="A55" t="s">
        <v>746</v>
      </c>
      <c r="B55" s="106" t="s">
        <v>133</v>
      </c>
      <c r="C55" s="16" t="s">
        <v>384</v>
      </c>
      <c r="D55" s="2"/>
      <c r="E55" s="2" t="e">
        <f>VLOOKUP(C55,#REF!,5,FALSE)</f>
        <v>#REF!</v>
      </c>
      <c r="F55" s="17">
        <v>0</v>
      </c>
      <c r="G55" s="17">
        <v>2142.13</v>
      </c>
      <c r="H55" s="17">
        <v>3551.37</v>
      </c>
      <c r="I55" s="19">
        <v>-1409.24</v>
      </c>
      <c r="J55" s="19" t="e">
        <f t="shared" si="1"/>
        <v>#REF!</v>
      </c>
      <c r="M55" s="2">
        <f t="shared" si="2"/>
        <v>0</v>
      </c>
      <c r="N55" s="2" t="e">
        <f t="shared" si="0"/>
        <v>#REF!</v>
      </c>
    </row>
    <row r="56" spans="1:14" outlineLevel="1">
      <c r="A56" t="s">
        <v>746</v>
      </c>
      <c r="B56" s="106" t="s">
        <v>133</v>
      </c>
      <c r="C56" s="16" t="s">
        <v>385</v>
      </c>
      <c r="D56" s="2"/>
      <c r="E56" s="2" t="e">
        <f>VLOOKUP(C56,#REF!,5,FALSE)</f>
        <v>#REF!</v>
      </c>
      <c r="F56" s="17">
        <v>0</v>
      </c>
      <c r="G56" s="17">
        <v>3377.65</v>
      </c>
      <c r="H56" s="17">
        <v>1732.27</v>
      </c>
      <c r="I56" s="19">
        <v>1645.38</v>
      </c>
      <c r="J56" s="19" t="e">
        <f t="shared" si="1"/>
        <v>#REF!</v>
      </c>
      <c r="M56" s="2">
        <f t="shared" si="2"/>
        <v>0</v>
      </c>
      <c r="N56" s="2" t="e">
        <f t="shared" si="0"/>
        <v>#REF!</v>
      </c>
    </row>
    <row r="57" spans="1:14" outlineLevel="1">
      <c r="A57" t="s">
        <v>746</v>
      </c>
      <c r="B57" s="106" t="s">
        <v>133</v>
      </c>
      <c r="C57" s="16" t="s">
        <v>386</v>
      </c>
      <c r="D57" s="2"/>
      <c r="E57" s="2" t="e">
        <f>VLOOKUP(C57,#REF!,5,FALSE)</f>
        <v>#REF!</v>
      </c>
      <c r="F57" s="17">
        <v>0</v>
      </c>
      <c r="G57" s="17">
        <v>5043.04</v>
      </c>
      <c r="H57" s="17">
        <v>3008.18</v>
      </c>
      <c r="I57" s="19">
        <v>2034.86</v>
      </c>
      <c r="J57" s="19" t="e">
        <f t="shared" si="1"/>
        <v>#REF!</v>
      </c>
      <c r="M57" s="2">
        <f t="shared" si="2"/>
        <v>0</v>
      </c>
      <c r="N57" s="2" t="e">
        <f t="shared" si="0"/>
        <v>#REF!</v>
      </c>
    </row>
    <row r="58" spans="1:14" outlineLevel="1">
      <c r="A58" t="s">
        <v>746</v>
      </c>
      <c r="B58" s="106" t="s">
        <v>133</v>
      </c>
      <c r="C58" s="16" t="s">
        <v>387</v>
      </c>
      <c r="D58" s="2"/>
      <c r="E58" s="2" t="e">
        <f>VLOOKUP(C58,#REF!,5,FALSE)</f>
        <v>#REF!</v>
      </c>
      <c r="F58" s="17">
        <v>0</v>
      </c>
      <c r="G58" s="17">
        <v>5832.78</v>
      </c>
      <c r="H58" s="17">
        <v>7439.57</v>
      </c>
      <c r="I58" s="19">
        <v>-1606.79</v>
      </c>
      <c r="J58" s="19" t="e">
        <f t="shared" si="1"/>
        <v>#REF!</v>
      </c>
      <c r="M58" s="2">
        <f t="shared" si="2"/>
        <v>0</v>
      </c>
      <c r="N58" s="2" t="e">
        <f t="shared" si="0"/>
        <v>#REF!</v>
      </c>
    </row>
    <row r="59" spans="1:14" outlineLevel="1">
      <c r="A59" t="s">
        <v>746</v>
      </c>
      <c r="B59" s="106" t="s">
        <v>133</v>
      </c>
      <c r="C59" s="16" t="s">
        <v>388</v>
      </c>
      <c r="D59" s="2"/>
      <c r="E59" s="2" t="e">
        <f>VLOOKUP(C59,#REF!,5,FALSE)</f>
        <v>#REF!</v>
      </c>
      <c r="F59" s="17">
        <v>0</v>
      </c>
      <c r="G59" s="17">
        <v>4880.17</v>
      </c>
      <c r="H59" s="17">
        <v>6346.63</v>
      </c>
      <c r="I59" s="19">
        <v>-1466.46</v>
      </c>
      <c r="J59" s="19" t="e">
        <f t="shared" si="1"/>
        <v>#REF!</v>
      </c>
      <c r="M59" s="2">
        <f t="shared" si="2"/>
        <v>0</v>
      </c>
      <c r="N59" s="2" t="e">
        <f t="shared" si="0"/>
        <v>#REF!</v>
      </c>
    </row>
    <row r="60" spans="1:14" outlineLevel="1">
      <c r="A60" t="s">
        <v>746</v>
      </c>
      <c r="B60" s="106" t="s">
        <v>133</v>
      </c>
      <c r="C60" s="16" t="s">
        <v>389</v>
      </c>
      <c r="D60" s="2"/>
      <c r="E60" s="2" t="e">
        <f>VLOOKUP(C60,#REF!,5,FALSE)</f>
        <v>#REF!</v>
      </c>
      <c r="F60" s="17">
        <v>0</v>
      </c>
      <c r="G60" s="17">
        <v>7606.64</v>
      </c>
      <c r="H60" s="17">
        <v>4847.08</v>
      </c>
      <c r="I60" s="19">
        <v>2759.56</v>
      </c>
      <c r="J60" s="19" t="e">
        <f t="shared" si="1"/>
        <v>#REF!</v>
      </c>
      <c r="M60" s="2">
        <f t="shared" si="2"/>
        <v>0</v>
      </c>
      <c r="N60" s="2" t="e">
        <f t="shared" si="0"/>
        <v>#REF!</v>
      </c>
    </row>
    <row r="61" spans="1:14" outlineLevel="1">
      <c r="A61" t="s">
        <v>746</v>
      </c>
      <c r="B61" s="106" t="s">
        <v>133</v>
      </c>
      <c r="C61" s="16" t="s">
        <v>390</v>
      </c>
      <c r="D61" s="2"/>
      <c r="E61" s="2" t="e">
        <f>VLOOKUP(C61,#REF!,5,FALSE)</f>
        <v>#REF!</v>
      </c>
      <c r="F61" s="17">
        <v>0</v>
      </c>
      <c r="G61" s="17">
        <v>1694.33</v>
      </c>
      <c r="H61" s="17">
        <v>1303.47</v>
      </c>
      <c r="I61" s="19">
        <v>390.86</v>
      </c>
      <c r="J61" s="19" t="e">
        <f t="shared" si="1"/>
        <v>#REF!</v>
      </c>
      <c r="M61" s="2">
        <f t="shared" si="2"/>
        <v>0</v>
      </c>
      <c r="N61" s="2" t="e">
        <f t="shared" si="0"/>
        <v>#REF!</v>
      </c>
    </row>
    <row r="62" spans="1:14" outlineLevel="1">
      <c r="A62" t="s">
        <v>746</v>
      </c>
      <c r="B62" s="106" t="s">
        <v>133</v>
      </c>
      <c r="C62" s="16" t="s">
        <v>391</v>
      </c>
      <c r="D62" s="2"/>
      <c r="E62" s="2" t="e">
        <f>VLOOKUP(C62,#REF!,5,FALSE)</f>
        <v>#REF!</v>
      </c>
      <c r="F62" s="17">
        <v>0</v>
      </c>
      <c r="G62" s="17">
        <v>10315.950000000001</v>
      </c>
      <c r="H62" s="17">
        <v>7014.93</v>
      </c>
      <c r="I62" s="19">
        <v>3301.02</v>
      </c>
      <c r="J62" s="19" t="e">
        <f t="shared" si="1"/>
        <v>#REF!</v>
      </c>
      <c r="M62" s="2">
        <f t="shared" si="2"/>
        <v>0</v>
      </c>
      <c r="N62" s="2" t="e">
        <f t="shared" si="0"/>
        <v>#REF!</v>
      </c>
    </row>
    <row r="63" spans="1:14" outlineLevel="1">
      <c r="A63" t="s">
        <v>746</v>
      </c>
      <c r="B63" s="106" t="s">
        <v>165</v>
      </c>
      <c r="C63" s="16" t="s">
        <v>392</v>
      </c>
      <c r="D63" s="2"/>
      <c r="E63" s="2" t="e">
        <f>VLOOKUP(C63,#REF!,5,FALSE)</f>
        <v>#REF!</v>
      </c>
      <c r="F63" s="17">
        <v>0</v>
      </c>
      <c r="G63" s="17">
        <v>18040.29</v>
      </c>
      <c r="H63" s="17">
        <v>27180.04</v>
      </c>
      <c r="I63" s="19">
        <v>-9139.75</v>
      </c>
      <c r="J63" s="19" t="e">
        <f t="shared" si="1"/>
        <v>#REF!</v>
      </c>
      <c r="M63" s="2">
        <f t="shared" si="2"/>
        <v>0</v>
      </c>
      <c r="N63" s="2" t="e">
        <f t="shared" si="0"/>
        <v>#REF!</v>
      </c>
    </row>
    <row r="64" spans="1:14" outlineLevel="1">
      <c r="A64" t="s">
        <v>746</v>
      </c>
      <c r="B64" s="14"/>
      <c r="C64" s="24" t="s">
        <v>393</v>
      </c>
      <c r="D64" s="8"/>
      <c r="E64" s="8"/>
      <c r="F64" s="152">
        <v>0</v>
      </c>
      <c r="G64" s="152">
        <v>0</v>
      </c>
      <c r="H64" s="152">
        <v>29815.77</v>
      </c>
      <c r="I64" s="153">
        <v>-29815.77</v>
      </c>
      <c r="J64" s="153">
        <f t="shared" si="1"/>
        <v>-29815.77</v>
      </c>
      <c r="M64" s="2">
        <f t="shared" si="2"/>
        <v>0</v>
      </c>
      <c r="N64" s="2">
        <f t="shared" si="0"/>
        <v>-29815.77</v>
      </c>
    </row>
    <row r="65" spans="1:14" ht="24" outlineLevel="1">
      <c r="A65" t="s">
        <v>746</v>
      </c>
      <c r="B65" s="106" t="s">
        <v>40</v>
      </c>
      <c r="C65" s="16" t="s">
        <v>644</v>
      </c>
      <c r="D65" s="2"/>
      <c r="E65" s="2" t="e">
        <f>VLOOKUP(C65,#REF!,5,FALSE)</f>
        <v>#REF!</v>
      </c>
      <c r="F65" s="17"/>
      <c r="G65" s="17"/>
      <c r="H65" s="17"/>
      <c r="I65" s="19"/>
      <c r="J65" s="19" t="e">
        <f t="shared" si="1"/>
        <v>#REF!</v>
      </c>
      <c r="M65" s="2">
        <f t="shared" si="2"/>
        <v>0</v>
      </c>
      <c r="N65" s="2" t="e">
        <f t="shared" si="0"/>
        <v>#REF!</v>
      </c>
    </row>
    <row r="66" spans="1:14" outlineLevel="1">
      <c r="A66" t="s">
        <v>746</v>
      </c>
      <c r="B66" s="106" t="s">
        <v>43</v>
      </c>
      <c r="C66" s="16" t="s">
        <v>645</v>
      </c>
      <c r="D66" s="2"/>
      <c r="E66" s="2" t="e">
        <f>VLOOKUP(C66,#REF!,5,FALSE)</f>
        <v>#REF!</v>
      </c>
      <c r="F66" s="17"/>
      <c r="G66" s="17"/>
      <c r="H66" s="17"/>
      <c r="I66" s="19"/>
      <c r="J66" s="19" t="e">
        <f t="shared" si="1"/>
        <v>#REF!</v>
      </c>
      <c r="M66" s="2">
        <f t="shared" si="2"/>
        <v>0</v>
      </c>
      <c r="N66" s="2" t="e">
        <f t="shared" si="0"/>
        <v>#REF!</v>
      </c>
    </row>
    <row r="67" spans="1:14" outlineLevel="1">
      <c r="A67" t="s">
        <v>746</v>
      </c>
      <c r="B67" s="106" t="s">
        <v>43</v>
      </c>
      <c r="C67" s="16" t="s">
        <v>646</v>
      </c>
      <c r="D67" s="2"/>
      <c r="E67" s="2" t="e">
        <f>VLOOKUP(C67,#REF!,5,FALSE)</f>
        <v>#REF!</v>
      </c>
      <c r="F67" s="17"/>
      <c r="G67" s="17"/>
      <c r="H67" s="17"/>
      <c r="I67" s="19"/>
      <c r="J67" s="19" t="e">
        <f t="shared" si="1"/>
        <v>#REF!</v>
      </c>
      <c r="M67" s="2">
        <f t="shared" si="2"/>
        <v>0</v>
      </c>
      <c r="N67" s="2" t="e">
        <f t="shared" ref="N67:N130" si="3">+J67+M67</f>
        <v>#REF!</v>
      </c>
    </row>
    <row r="68" spans="1:14" outlineLevel="1">
      <c r="A68" t="s">
        <v>746</v>
      </c>
      <c r="B68" s="106" t="s">
        <v>43</v>
      </c>
      <c r="C68" s="16" t="s">
        <v>647</v>
      </c>
      <c r="D68" s="2"/>
      <c r="E68" s="2" t="e">
        <f>VLOOKUP(C68,#REF!,5,FALSE)</f>
        <v>#REF!</v>
      </c>
      <c r="F68" s="17"/>
      <c r="G68" s="17"/>
      <c r="H68" s="17"/>
      <c r="I68" s="19"/>
      <c r="J68" s="19" t="e">
        <f t="shared" ref="J68:J84" si="4">+E68+I68</f>
        <v>#REF!</v>
      </c>
      <c r="M68" s="2">
        <f t="shared" ref="M68:M131" si="5">K68+L68</f>
        <v>0</v>
      </c>
      <c r="N68" s="2" t="e">
        <f t="shared" si="3"/>
        <v>#REF!</v>
      </c>
    </row>
    <row r="69" spans="1:14" ht="24" outlineLevel="1">
      <c r="A69" t="s">
        <v>746</v>
      </c>
      <c r="B69" s="106" t="s">
        <v>50</v>
      </c>
      <c r="C69" s="16" t="s">
        <v>648</v>
      </c>
      <c r="D69" s="2"/>
      <c r="E69" s="2" t="e">
        <f>VLOOKUP(C69,#REF!,5,FALSE)</f>
        <v>#REF!</v>
      </c>
      <c r="F69" s="17"/>
      <c r="G69" s="17"/>
      <c r="H69" s="17"/>
      <c r="I69" s="19"/>
      <c r="J69" s="19" t="e">
        <f t="shared" si="4"/>
        <v>#REF!</v>
      </c>
      <c r="M69" s="2">
        <f t="shared" si="5"/>
        <v>0</v>
      </c>
      <c r="N69" s="2" t="e">
        <f t="shared" si="3"/>
        <v>#REF!</v>
      </c>
    </row>
    <row r="70" spans="1:14" ht="24" outlineLevel="1">
      <c r="A70" t="s">
        <v>746</v>
      </c>
      <c r="B70" s="106" t="s">
        <v>50</v>
      </c>
      <c r="C70" s="16" t="s">
        <v>649</v>
      </c>
      <c r="D70" s="2"/>
      <c r="E70" s="2" t="e">
        <f>VLOOKUP(C70,#REF!,5,FALSE)</f>
        <v>#REF!</v>
      </c>
      <c r="F70" s="17"/>
      <c r="G70" s="17"/>
      <c r="H70" s="17"/>
      <c r="I70" s="19"/>
      <c r="J70" s="19" t="e">
        <f t="shared" si="4"/>
        <v>#REF!</v>
      </c>
      <c r="M70" s="2">
        <f t="shared" si="5"/>
        <v>0</v>
      </c>
      <c r="N70" s="2" t="e">
        <f t="shared" si="3"/>
        <v>#REF!</v>
      </c>
    </row>
    <row r="71" spans="1:14" outlineLevel="1">
      <c r="A71" t="s">
        <v>746</v>
      </c>
      <c r="B71" s="106" t="s">
        <v>50</v>
      </c>
      <c r="C71" s="16" t="s">
        <v>650</v>
      </c>
      <c r="D71" s="2"/>
      <c r="E71" s="2" t="e">
        <f>VLOOKUP(C71,#REF!,5,FALSE)</f>
        <v>#REF!</v>
      </c>
      <c r="F71" s="17"/>
      <c r="G71" s="17"/>
      <c r="H71" s="17"/>
      <c r="I71" s="19"/>
      <c r="J71" s="19" t="e">
        <f t="shared" si="4"/>
        <v>#REF!</v>
      </c>
      <c r="M71" s="2">
        <f t="shared" si="5"/>
        <v>0</v>
      </c>
      <c r="N71" s="2" t="e">
        <f t="shared" si="3"/>
        <v>#REF!</v>
      </c>
    </row>
    <row r="72" spans="1:14" outlineLevel="1">
      <c r="A72" t="s">
        <v>746</v>
      </c>
      <c r="B72" s="106" t="s">
        <v>57</v>
      </c>
      <c r="C72" s="16" t="s">
        <v>651</v>
      </c>
      <c r="D72" s="2"/>
      <c r="E72" s="2" t="e">
        <f>VLOOKUP(C72,#REF!,5,FALSE)</f>
        <v>#REF!</v>
      </c>
      <c r="F72" s="17"/>
      <c r="G72" s="17"/>
      <c r="H72" s="17"/>
      <c r="I72" s="19"/>
      <c r="J72" s="19" t="e">
        <f t="shared" si="4"/>
        <v>#REF!</v>
      </c>
      <c r="M72" s="2">
        <f t="shared" si="5"/>
        <v>0</v>
      </c>
      <c r="N72" s="2" t="e">
        <f t="shared" si="3"/>
        <v>#REF!</v>
      </c>
    </row>
    <row r="73" spans="1:14" outlineLevel="1">
      <c r="A73" t="s">
        <v>746</v>
      </c>
      <c r="B73" s="106" t="s">
        <v>60</v>
      </c>
      <c r="C73" s="16" t="s">
        <v>652</v>
      </c>
      <c r="D73" s="2"/>
      <c r="E73" s="2" t="e">
        <f>VLOOKUP(C73,#REF!,5,FALSE)</f>
        <v>#REF!</v>
      </c>
      <c r="F73" s="17"/>
      <c r="G73" s="17"/>
      <c r="H73" s="17"/>
      <c r="I73" s="19"/>
      <c r="J73" s="19" t="e">
        <f t="shared" si="4"/>
        <v>#REF!</v>
      </c>
      <c r="M73" s="2">
        <f t="shared" si="5"/>
        <v>0</v>
      </c>
      <c r="N73" s="2" t="e">
        <f t="shared" si="3"/>
        <v>#REF!</v>
      </c>
    </row>
    <row r="74" spans="1:14" outlineLevel="1">
      <c r="A74" t="s">
        <v>746</v>
      </c>
      <c r="B74" s="106" t="s">
        <v>60</v>
      </c>
      <c r="C74" s="16" t="s">
        <v>653</v>
      </c>
      <c r="D74" s="2"/>
      <c r="E74" s="2" t="e">
        <f>VLOOKUP(C74,#REF!,5,FALSE)</f>
        <v>#REF!</v>
      </c>
      <c r="F74" s="17"/>
      <c r="G74" s="17"/>
      <c r="H74" s="17"/>
      <c r="I74" s="19"/>
      <c r="J74" s="19" t="e">
        <f t="shared" si="4"/>
        <v>#REF!</v>
      </c>
      <c r="M74" s="2">
        <f t="shared" si="5"/>
        <v>0</v>
      </c>
      <c r="N74" s="2" t="e">
        <f t="shared" si="3"/>
        <v>#REF!</v>
      </c>
    </row>
    <row r="75" spans="1:14" outlineLevel="1">
      <c r="A75" t="s">
        <v>746</v>
      </c>
      <c r="B75" s="106" t="s">
        <v>60</v>
      </c>
      <c r="C75" s="16" t="s">
        <v>654</v>
      </c>
      <c r="D75" s="2"/>
      <c r="E75" s="2" t="e">
        <f>VLOOKUP(C75,#REF!,5,FALSE)</f>
        <v>#REF!</v>
      </c>
      <c r="F75" s="17"/>
      <c r="G75" s="17"/>
      <c r="H75" s="17"/>
      <c r="I75" s="19"/>
      <c r="J75" s="19" t="e">
        <f t="shared" si="4"/>
        <v>#REF!</v>
      </c>
      <c r="M75" s="2">
        <f t="shared" si="5"/>
        <v>0</v>
      </c>
      <c r="N75" s="2" t="e">
        <f t="shared" si="3"/>
        <v>#REF!</v>
      </c>
    </row>
    <row r="76" spans="1:14" outlineLevel="1">
      <c r="A76" t="s">
        <v>746</v>
      </c>
      <c r="B76" s="106" t="s">
        <v>67</v>
      </c>
      <c r="C76" s="16" t="s">
        <v>655</v>
      </c>
      <c r="D76" s="2"/>
      <c r="E76" s="2" t="e">
        <f>VLOOKUP(C76,#REF!,5,FALSE)</f>
        <v>#REF!</v>
      </c>
      <c r="F76" s="17"/>
      <c r="G76" s="17"/>
      <c r="H76" s="17"/>
      <c r="I76" s="19"/>
      <c r="J76" s="19" t="e">
        <f t="shared" si="4"/>
        <v>#REF!</v>
      </c>
      <c r="M76" s="2">
        <f t="shared" si="5"/>
        <v>0</v>
      </c>
      <c r="N76" s="2" t="e">
        <f t="shared" si="3"/>
        <v>#REF!</v>
      </c>
    </row>
    <row r="77" spans="1:14" ht="24" outlineLevel="1">
      <c r="A77" t="s">
        <v>746</v>
      </c>
      <c r="B77" s="106" t="s">
        <v>67</v>
      </c>
      <c r="C77" s="16" t="s">
        <v>656</v>
      </c>
      <c r="D77" s="2"/>
      <c r="E77" s="2" t="e">
        <f>VLOOKUP(C77,#REF!,5,FALSE)</f>
        <v>#REF!</v>
      </c>
      <c r="F77" s="17"/>
      <c r="G77" s="17"/>
      <c r="H77" s="17"/>
      <c r="I77" s="19"/>
      <c r="J77" s="19" t="e">
        <f t="shared" si="4"/>
        <v>#REF!</v>
      </c>
      <c r="M77" s="2">
        <f t="shared" si="5"/>
        <v>0</v>
      </c>
      <c r="N77" s="2" t="e">
        <f t="shared" si="3"/>
        <v>#REF!</v>
      </c>
    </row>
    <row r="78" spans="1:14" ht="24" outlineLevel="1">
      <c r="A78" t="s">
        <v>746</v>
      </c>
      <c r="B78" s="106" t="s">
        <v>67</v>
      </c>
      <c r="C78" s="16" t="s">
        <v>657</v>
      </c>
      <c r="D78" s="2"/>
      <c r="E78" s="2" t="e">
        <f>VLOOKUP(C78,#REF!,5,FALSE)</f>
        <v>#REF!</v>
      </c>
      <c r="F78" s="17"/>
      <c r="G78" s="17"/>
      <c r="H78" s="17"/>
      <c r="I78" s="19"/>
      <c r="J78" s="19" t="e">
        <f t="shared" si="4"/>
        <v>#REF!</v>
      </c>
      <c r="M78" s="2">
        <f t="shared" si="5"/>
        <v>0</v>
      </c>
      <c r="N78" s="2" t="e">
        <f t="shared" si="3"/>
        <v>#REF!</v>
      </c>
    </row>
    <row r="79" spans="1:14" outlineLevel="1">
      <c r="A79" t="s">
        <v>746</v>
      </c>
      <c r="B79" s="106" t="s">
        <v>198</v>
      </c>
      <c r="C79" s="16" t="s">
        <v>658</v>
      </c>
      <c r="D79" s="2"/>
      <c r="E79" s="2" t="e">
        <f>VLOOKUP(C79,#REF!,5,FALSE)</f>
        <v>#REF!</v>
      </c>
      <c r="F79" s="17"/>
      <c r="G79" s="17"/>
      <c r="H79" s="17"/>
      <c r="I79" s="19"/>
      <c r="J79" s="19" t="e">
        <f t="shared" si="4"/>
        <v>#REF!</v>
      </c>
      <c r="M79" s="2">
        <f t="shared" si="5"/>
        <v>0</v>
      </c>
      <c r="N79" s="2" t="e">
        <f t="shared" si="3"/>
        <v>#REF!</v>
      </c>
    </row>
    <row r="80" spans="1:14" ht="24" outlineLevel="1">
      <c r="A80" t="s">
        <v>746</v>
      </c>
      <c r="B80" s="106" t="s">
        <v>201</v>
      </c>
      <c r="C80" s="16" t="s">
        <v>659</v>
      </c>
      <c r="D80" s="2"/>
      <c r="E80" s="2" t="e">
        <f>VLOOKUP(C80,#REF!,5,FALSE)</f>
        <v>#REF!</v>
      </c>
      <c r="F80" s="17"/>
      <c r="G80" s="17"/>
      <c r="H80" s="17"/>
      <c r="I80" s="19"/>
      <c r="J80" s="19" t="e">
        <f t="shared" si="4"/>
        <v>#REF!</v>
      </c>
      <c r="M80" s="2">
        <f t="shared" si="5"/>
        <v>0</v>
      </c>
      <c r="N80" s="2" t="e">
        <f t="shared" si="3"/>
        <v>#REF!</v>
      </c>
    </row>
    <row r="81" spans="1:14" outlineLevel="1">
      <c r="A81" t="s">
        <v>746</v>
      </c>
      <c r="B81" s="106" t="s">
        <v>201</v>
      </c>
      <c r="C81" s="16" t="s">
        <v>660</v>
      </c>
      <c r="D81" s="2"/>
      <c r="E81" s="2" t="e">
        <f>VLOOKUP(C81,#REF!,5,FALSE)</f>
        <v>#REF!</v>
      </c>
      <c r="F81" s="17"/>
      <c r="G81" s="17"/>
      <c r="H81" s="17"/>
      <c r="I81" s="19"/>
      <c r="J81" s="19" t="e">
        <f t="shared" si="4"/>
        <v>#REF!</v>
      </c>
      <c r="M81" s="2">
        <f t="shared" si="5"/>
        <v>0</v>
      </c>
      <c r="N81" s="2" t="e">
        <f t="shared" si="3"/>
        <v>#REF!</v>
      </c>
    </row>
    <row r="82" spans="1:14" ht="24" outlineLevel="1">
      <c r="A82" t="s">
        <v>746</v>
      </c>
      <c r="B82" s="106" t="s">
        <v>201</v>
      </c>
      <c r="C82" s="16" t="s">
        <v>661</v>
      </c>
      <c r="D82" s="2"/>
      <c r="E82" s="2" t="e">
        <f>VLOOKUP(C82,#REF!,5,FALSE)</f>
        <v>#REF!</v>
      </c>
      <c r="F82" s="17"/>
      <c r="G82" s="17"/>
      <c r="H82" s="17"/>
      <c r="I82" s="19"/>
      <c r="J82" s="19" t="e">
        <f t="shared" si="4"/>
        <v>#REF!</v>
      </c>
      <c r="M82" s="2">
        <f t="shared" si="5"/>
        <v>0</v>
      </c>
      <c r="N82" s="2" t="e">
        <f t="shared" si="3"/>
        <v>#REF!</v>
      </c>
    </row>
    <row r="83" spans="1:14" outlineLevel="1">
      <c r="A83" t="s">
        <v>746</v>
      </c>
      <c r="B83" s="106" t="s">
        <v>201</v>
      </c>
      <c r="C83" s="16" t="s">
        <v>662</v>
      </c>
      <c r="D83" s="2"/>
      <c r="E83" s="2" t="e">
        <f>VLOOKUP(C83,#REF!,5,FALSE)</f>
        <v>#REF!</v>
      </c>
      <c r="F83" s="17"/>
      <c r="G83" s="17"/>
      <c r="H83" s="17"/>
      <c r="I83" s="19"/>
      <c r="J83" s="19" t="e">
        <f t="shared" si="4"/>
        <v>#REF!</v>
      </c>
      <c r="M83" s="2">
        <f t="shared" si="5"/>
        <v>0</v>
      </c>
      <c r="N83" s="2" t="e">
        <f t="shared" si="3"/>
        <v>#REF!</v>
      </c>
    </row>
    <row r="84" spans="1:14" outlineLevel="1">
      <c r="A84" t="s">
        <v>746</v>
      </c>
      <c r="B84" s="106" t="s">
        <v>201</v>
      </c>
      <c r="C84" s="16" t="s">
        <v>663</v>
      </c>
      <c r="D84" s="2"/>
      <c r="E84" s="2" t="e">
        <f>VLOOKUP(C84,#REF!,5,FALSE)-5813.41</f>
        <v>#REF!</v>
      </c>
      <c r="F84" s="17"/>
      <c r="G84" s="17"/>
      <c r="H84" s="17"/>
      <c r="I84" s="19"/>
      <c r="J84" s="19" t="e">
        <f t="shared" si="4"/>
        <v>#REF!</v>
      </c>
      <c r="M84" s="2">
        <f t="shared" si="5"/>
        <v>0</v>
      </c>
      <c r="N84" s="2" t="e">
        <f t="shared" si="3"/>
        <v>#REF!</v>
      </c>
    </row>
    <row r="85" spans="1:14" outlineLevel="1">
      <c r="A85" t="s">
        <v>746</v>
      </c>
      <c r="B85" s="106" t="s">
        <v>210</v>
      </c>
      <c r="C85" s="21" t="s">
        <v>726</v>
      </c>
      <c r="D85" s="22"/>
      <c r="E85" s="22"/>
      <c r="F85" s="23"/>
      <c r="G85" s="23"/>
      <c r="H85" s="23"/>
      <c r="I85" s="28"/>
      <c r="J85" s="28">
        <v>8584178.4199999999</v>
      </c>
      <c r="M85" s="2">
        <f t="shared" si="5"/>
        <v>0</v>
      </c>
      <c r="N85" s="2">
        <f t="shared" si="3"/>
        <v>8584178.4199999999</v>
      </c>
    </row>
    <row r="86" spans="1:14" ht="24" outlineLevel="1">
      <c r="A86" t="s">
        <v>746</v>
      </c>
      <c r="B86" s="106" t="s">
        <v>213</v>
      </c>
      <c r="C86" s="16" t="s">
        <v>394</v>
      </c>
      <c r="D86" s="2"/>
      <c r="E86" s="2" t="e">
        <f>VLOOKUP(C86,#REF!,5,FALSE)</f>
        <v>#REF!</v>
      </c>
      <c r="F86" s="17">
        <v>0</v>
      </c>
      <c r="G86" s="17">
        <v>20752.14</v>
      </c>
      <c r="H86" s="17">
        <v>0</v>
      </c>
      <c r="I86" s="19">
        <v>20752.14</v>
      </c>
      <c r="J86" s="19" t="e">
        <f t="shared" ref="J86:J149" si="6">+E86+I86</f>
        <v>#REF!</v>
      </c>
      <c r="M86" s="2">
        <f t="shared" si="5"/>
        <v>0</v>
      </c>
      <c r="N86" s="2" t="e">
        <f t="shared" si="3"/>
        <v>#REF!</v>
      </c>
    </row>
    <row r="87" spans="1:14" ht="24" outlineLevel="1">
      <c r="A87" t="s">
        <v>746</v>
      </c>
      <c r="B87" s="106" t="s">
        <v>213</v>
      </c>
      <c r="C87" s="16" t="s">
        <v>395</v>
      </c>
      <c r="D87" s="2"/>
      <c r="E87" s="2" t="e">
        <f>VLOOKUP(C87,#REF!,5,FALSE)</f>
        <v>#REF!</v>
      </c>
      <c r="F87" s="17">
        <v>0</v>
      </c>
      <c r="G87" s="17">
        <v>38388.050000000003</v>
      </c>
      <c r="H87" s="17">
        <v>0</v>
      </c>
      <c r="I87" s="19">
        <v>38388.050000000003</v>
      </c>
      <c r="J87" s="19" t="e">
        <f t="shared" si="6"/>
        <v>#REF!</v>
      </c>
      <c r="M87" s="2">
        <f t="shared" si="5"/>
        <v>0</v>
      </c>
      <c r="N87" s="2" t="e">
        <f t="shared" si="3"/>
        <v>#REF!</v>
      </c>
    </row>
    <row r="88" spans="1:14" outlineLevel="1">
      <c r="A88" t="s">
        <v>746</v>
      </c>
      <c r="B88" s="106" t="s">
        <v>213</v>
      </c>
      <c r="C88" s="16" t="s">
        <v>396</v>
      </c>
      <c r="D88" s="2"/>
      <c r="E88" s="2" t="e">
        <f>VLOOKUP(C88,#REF!,5,FALSE)</f>
        <v>#REF!</v>
      </c>
      <c r="F88" s="17">
        <v>0</v>
      </c>
      <c r="G88" s="17">
        <v>25665.51</v>
      </c>
      <c r="H88" s="17">
        <v>0</v>
      </c>
      <c r="I88" s="19">
        <v>25665.51</v>
      </c>
      <c r="J88" s="19" t="e">
        <f t="shared" si="6"/>
        <v>#REF!</v>
      </c>
      <c r="M88" s="2">
        <f t="shared" si="5"/>
        <v>0</v>
      </c>
      <c r="N88" s="2" t="e">
        <f t="shared" si="3"/>
        <v>#REF!</v>
      </c>
    </row>
    <row r="89" spans="1:14" ht="24" outlineLevel="1">
      <c r="A89" t="s">
        <v>746</v>
      </c>
      <c r="B89" s="106" t="s">
        <v>213</v>
      </c>
      <c r="C89" s="16" t="s">
        <v>397</v>
      </c>
      <c r="D89" s="2"/>
      <c r="E89" s="2" t="e">
        <f>VLOOKUP(C89,#REF!,5,FALSE)</f>
        <v>#REF!</v>
      </c>
      <c r="F89" s="17">
        <v>0</v>
      </c>
      <c r="G89" s="17">
        <v>715258.26</v>
      </c>
      <c r="H89" s="17">
        <v>0</v>
      </c>
      <c r="I89" s="19">
        <v>715258.26</v>
      </c>
      <c r="J89" s="19" t="e">
        <f t="shared" si="6"/>
        <v>#REF!</v>
      </c>
      <c r="M89" s="2">
        <f t="shared" si="5"/>
        <v>0</v>
      </c>
      <c r="N89" s="2" t="e">
        <f t="shared" si="3"/>
        <v>#REF!</v>
      </c>
    </row>
    <row r="90" spans="1:14" ht="24" outlineLevel="1">
      <c r="A90" t="s">
        <v>746</v>
      </c>
      <c r="B90" s="106" t="s">
        <v>213</v>
      </c>
      <c r="C90" s="16" t="s">
        <v>398</v>
      </c>
      <c r="D90" s="2"/>
      <c r="E90" s="2" t="e">
        <f>VLOOKUP(C90,#REF!,5,FALSE)</f>
        <v>#REF!</v>
      </c>
      <c r="F90" s="17">
        <v>0</v>
      </c>
      <c r="G90" s="17">
        <v>2344.9499999999998</v>
      </c>
      <c r="H90" s="17">
        <v>0</v>
      </c>
      <c r="I90" s="19">
        <v>2344.9499999999998</v>
      </c>
      <c r="J90" s="19" t="e">
        <f t="shared" si="6"/>
        <v>#REF!</v>
      </c>
      <c r="M90" s="2">
        <f t="shared" si="5"/>
        <v>0</v>
      </c>
      <c r="N90" s="2" t="e">
        <f t="shared" si="3"/>
        <v>#REF!</v>
      </c>
    </row>
    <row r="91" spans="1:14" ht="24" outlineLevel="1">
      <c r="A91" t="s">
        <v>746</v>
      </c>
      <c r="B91" s="106" t="s">
        <v>213</v>
      </c>
      <c r="C91" s="16" t="s">
        <v>664</v>
      </c>
      <c r="D91" s="2"/>
      <c r="E91" s="2" t="e">
        <f>VLOOKUP(C91,#REF!,5,FALSE)</f>
        <v>#REF!</v>
      </c>
      <c r="F91" s="17"/>
      <c r="G91" s="17"/>
      <c r="H91" s="17"/>
      <c r="I91" s="19"/>
      <c r="J91" s="19" t="e">
        <f t="shared" si="6"/>
        <v>#REF!</v>
      </c>
      <c r="M91" s="2">
        <f t="shared" si="5"/>
        <v>0</v>
      </c>
      <c r="N91" s="2" t="e">
        <f t="shared" si="3"/>
        <v>#REF!</v>
      </c>
    </row>
    <row r="92" spans="1:14" ht="24" outlineLevel="1">
      <c r="A92" t="s">
        <v>746</v>
      </c>
      <c r="B92" s="106" t="s">
        <v>213</v>
      </c>
      <c r="C92" s="16" t="s">
        <v>665</v>
      </c>
      <c r="D92" s="2"/>
      <c r="E92" s="2" t="e">
        <f>VLOOKUP(C92,#REF!,5,FALSE)</f>
        <v>#REF!</v>
      </c>
      <c r="F92" s="17"/>
      <c r="G92" s="17"/>
      <c r="H92" s="17"/>
      <c r="I92" s="19"/>
      <c r="J92" s="19" t="e">
        <f t="shared" si="6"/>
        <v>#REF!</v>
      </c>
      <c r="M92" s="2">
        <f t="shared" si="5"/>
        <v>0</v>
      </c>
      <c r="N92" s="2" t="e">
        <f t="shared" si="3"/>
        <v>#REF!</v>
      </c>
    </row>
    <row r="93" spans="1:14" ht="24" outlineLevel="1">
      <c r="A93" t="s">
        <v>746</v>
      </c>
      <c r="B93" s="106" t="s">
        <v>213</v>
      </c>
      <c r="C93" s="16" t="s">
        <v>399</v>
      </c>
      <c r="D93" s="2"/>
      <c r="E93" s="2" t="e">
        <f>VLOOKUP(C93,#REF!,5,FALSE)</f>
        <v>#REF!</v>
      </c>
      <c r="F93" s="17">
        <v>0</v>
      </c>
      <c r="G93" s="17">
        <v>69741.94</v>
      </c>
      <c r="H93" s="17">
        <v>0</v>
      </c>
      <c r="I93" s="19">
        <v>69741.94</v>
      </c>
      <c r="J93" s="19" t="e">
        <f t="shared" si="6"/>
        <v>#REF!</v>
      </c>
      <c r="M93" s="2">
        <f t="shared" si="5"/>
        <v>0</v>
      </c>
      <c r="N93" s="2" t="e">
        <f t="shared" si="3"/>
        <v>#REF!</v>
      </c>
    </row>
    <row r="94" spans="1:14" ht="24" outlineLevel="1">
      <c r="A94" t="s">
        <v>746</v>
      </c>
      <c r="B94" s="106" t="s">
        <v>213</v>
      </c>
      <c r="C94" s="16" t="s">
        <v>400</v>
      </c>
      <c r="D94" s="2"/>
      <c r="E94" s="2" t="e">
        <f>VLOOKUP(C94,#REF!,5,FALSE)</f>
        <v>#REF!</v>
      </c>
      <c r="F94" s="17">
        <v>0</v>
      </c>
      <c r="G94" s="17">
        <v>21432.799999999999</v>
      </c>
      <c r="H94" s="17">
        <v>0</v>
      </c>
      <c r="I94" s="19">
        <v>21432.799999999999</v>
      </c>
      <c r="J94" s="19" t="e">
        <f t="shared" si="6"/>
        <v>#REF!</v>
      </c>
      <c r="M94" s="2">
        <f t="shared" si="5"/>
        <v>0</v>
      </c>
      <c r="N94" s="2" t="e">
        <f t="shared" si="3"/>
        <v>#REF!</v>
      </c>
    </row>
    <row r="95" spans="1:14" outlineLevel="1">
      <c r="A95" t="s">
        <v>746</v>
      </c>
      <c r="B95" s="106" t="s">
        <v>213</v>
      </c>
      <c r="C95" s="16" t="s">
        <v>401</v>
      </c>
      <c r="D95" s="2"/>
      <c r="E95" s="2" t="e">
        <f>VLOOKUP(C95,#REF!,5,FALSE)</f>
        <v>#REF!</v>
      </c>
      <c r="F95" s="17">
        <v>0</v>
      </c>
      <c r="G95" s="17">
        <v>12691.11</v>
      </c>
      <c r="H95" s="17">
        <v>92</v>
      </c>
      <c r="I95" s="19">
        <v>12599.11</v>
      </c>
      <c r="J95" s="19" t="e">
        <f t="shared" si="6"/>
        <v>#REF!</v>
      </c>
      <c r="M95" s="2">
        <f t="shared" si="5"/>
        <v>0</v>
      </c>
      <c r="N95" s="2" t="e">
        <f t="shared" si="3"/>
        <v>#REF!</v>
      </c>
    </row>
    <row r="96" spans="1:14" ht="24" outlineLevel="1">
      <c r="A96" t="s">
        <v>746</v>
      </c>
      <c r="B96" s="106" t="s">
        <v>213</v>
      </c>
      <c r="C96" s="16" t="s">
        <v>666</v>
      </c>
      <c r="D96" s="2"/>
      <c r="E96" s="2" t="e">
        <f>VLOOKUP(C96,#REF!,5,FALSE)</f>
        <v>#REF!</v>
      </c>
      <c r="F96" s="17"/>
      <c r="G96" s="17"/>
      <c r="H96" s="17"/>
      <c r="I96" s="19"/>
      <c r="J96" s="19" t="e">
        <f t="shared" si="6"/>
        <v>#REF!</v>
      </c>
      <c r="M96" s="2">
        <f t="shared" si="5"/>
        <v>0</v>
      </c>
      <c r="N96" s="2" t="e">
        <f t="shared" si="3"/>
        <v>#REF!</v>
      </c>
    </row>
    <row r="97" spans="1:14" outlineLevel="1">
      <c r="A97" t="s">
        <v>746</v>
      </c>
      <c r="B97" s="106" t="s">
        <v>213</v>
      </c>
      <c r="C97" s="16" t="s">
        <v>674</v>
      </c>
      <c r="D97" s="2"/>
      <c r="E97" s="2" t="e">
        <f>VLOOKUP(C97,#REF!,5,FALSE)</f>
        <v>#REF!</v>
      </c>
      <c r="F97" s="17"/>
      <c r="G97" s="17"/>
      <c r="H97" s="17"/>
      <c r="I97" s="19"/>
      <c r="J97" s="19" t="e">
        <f t="shared" si="6"/>
        <v>#REF!</v>
      </c>
      <c r="M97" s="2">
        <f t="shared" si="5"/>
        <v>0</v>
      </c>
      <c r="N97" s="2" t="e">
        <f t="shared" si="3"/>
        <v>#REF!</v>
      </c>
    </row>
    <row r="98" spans="1:14" outlineLevel="1">
      <c r="A98" t="s">
        <v>746</v>
      </c>
      <c r="B98" s="106" t="s">
        <v>240</v>
      </c>
      <c r="C98" s="16" t="s">
        <v>667</v>
      </c>
      <c r="D98" s="2"/>
      <c r="E98" s="2" t="e">
        <f>VLOOKUP(C98,#REF!,5,FALSE)</f>
        <v>#REF!</v>
      </c>
      <c r="F98" s="17"/>
      <c r="G98" s="17"/>
      <c r="H98" s="17"/>
      <c r="I98" s="19"/>
      <c r="J98" s="19" t="e">
        <f t="shared" si="6"/>
        <v>#REF!</v>
      </c>
      <c r="M98" s="2">
        <f t="shared" si="5"/>
        <v>0</v>
      </c>
      <c r="N98" s="2" t="e">
        <f t="shared" si="3"/>
        <v>#REF!</v>
      </c>
    </row>
    <row r="99" spans="1:14" outlineLevel="1">
      <c r="A99" t="s">
        <v>746</v>
      </c>
      <c r="B99" s="106" t="s">
        <v>240</v>
      </c>
      <c r="C99" s="16" t="s">
        <v>668</v>
      </c>
      <c r="D99" s="2"/>
      <c r="E99" s="2" t="e">
        <f>VLOOKUP(C99,#REF!,5,FALSE)</f>
        <v>#REF!</v>
      </c>
      <c r="F99" s="17"/>
      <c r="G99" s="17"/>
      <c r="H99" s="17"/>
      <c r="I99" s="19"/>
      <c r="J99" s="19" t="e">
        <f t="shared" si="6"/>
        <v>#REF!</v>
      </c>
      <c r="M99" s="2">
        <f t="shared" si="5"/>
        <v>0</v>
      </c>
      <c r="N99" s="2" t="e">
        <f t="shared" si="3"/>
        <v>#REF!</v>
      </c>
    </row>
    <row r="100" spans="1:14" outlineLevel="1">
      <c r="A100" t="s">
        <v>746</v>
      </c>
      <c r="B100" s="106" t="s">
        <v>245</v>
      </c>
      <c r="C100" s="16" t="s">
        <v>402</v>
      </c>
      <c r="D100" s="2"/>
      <c r="E100" s="2" t="e">
        <f>VLOOKUP(C100,#REF!,5,FALSE)</f>
        <v>#REF!</v>
      </c>
      <c r="F100" s="17">
        <v>0</v>
      </c>
      <c r="G100" s="17">
        <v>194834.92</v>
      </c>
      <c r="H100" s="17">
        <v>5399.56</v>
      </c>
      <c r="I100" s="19">
        <v>189435.36</v>
      </c>
      <c r="J100" s="19" t="e">
        <f t="shared" si="6"/>
        <v>#REF!</v>
      </c>
      <c r="M100" s="2">
        <f t="shared" si="5"/>
        <v>0</v>
      </c>
      <c r="N100" s="2" t="e">
        <f t="shared" si="3"/>
        <v>#REF!</v>
      </c>
    </row>
    <row r="101" spans="1:14" outlineLevel="1">
      <c r="A101" t="s">
        <v>746</v>
      </c>
      <c r="B101" s="106" t="s">
        <v>240</v>
      </c>
      <c r="C101" s="16" t="s">
        <v>403</v>
      </c>
      <c r="D101" s="2"/>
      <c r="E101" s="2"/>
      <c r="F101" s="17">
        <v>0</v>
      </c>
      <c r="G101" s="17">
        <v>0</v>
      </c>
      <c r="H101" s="17">
        <v>33881.199999999997</v>
      </c>
      <c r="I101" s="19">
        <v>-33881.199999999997</v>
      </c>
      <c r="J101" s="19">
        <f t="shared" si="6"/>
        <v>-33881.199999999997</v>
      </c>
      <c r="M101" s="2">
        <f t="shared" si="5"/>
        <v>0</v>
      </c>
      <c r="N101" s="2">
        <f t="shared" si="3"/>
        <v>-33881.199999999997</v>
      </c>
    </row>
    <row r="102" spans="1:14" outlineLevel="1">
      <c r="A102" t="s">
        <v>746</v>
      </c>
      <c r="B102" s="106" t="s">
        <v>240</v>
      </c>
      <c r="C102" s="16" t="s">
        <v>404</v>
      </c>
      <c r="D102" s="2"/>
      <c r="E102" s="2" t="e">
        <f>VLOOKUP(C102,#REF!,5,FALSE)</f>
        <v>#REF!</v>
      </c>
      <c r="F102" s="17">
        <v>0</v>
      </c>
      <c r="G102" s="17">
        <v>120462.64</v>
      </c>
      <c r="H102" s="17">
        <v>120462.64</v>
      </c>
      <c r="I102" s="19">
        <v>0</v>
      </c>
      <c r="J102" s="19" t="e">
        <f t="shared" si="6"/>
        <v>#REF!</v>
      </c>
      <c r="M102" s="2">
        <f t="shared" si="5"/>
        <v>0</v>
      </c>
      <c r="N102" s="2" t="e">
        <f t="shared" si="3"/>
        <v>#REF!</v>
      </c>
    </row>
    <row r="103" spans="1:14" outlineLevel="1">
      <c r="A103" t="s">
        <v>746</v>
      </c>
      <c r="B103" s="106" t="s">
        <v>240</v>
      </c>
      <c r="C103" s="16" t="s">
        <v>405</v>
      </c>
      <c r="D103" s="2"/>
      <c r="E103" s="2" t="e">
        <f>VLOOKUP(C103,#REF!,5,FALSE)</f>
        <v>#REF!</v>
      </c>
      <c r="F103" s="17">
        <v>0</v>
      </c>
      <c r="G103" s="17">
        <v>3000</v>
      </c>
      <c r="H103" s="17">
        <v>3000</v>
      </c>
      <c r="I103" s="19">
        <v>0</v>
      </c>
      <c r="J103" s="19" t="e">
        <f t="shared" si="6"/>
        <v>#REF!</v>
      </c>
      <c r="M103" s="2">
        <f t="shared" si="5"/>
        <v>0</v>
      </c>
      <c r="N103" s="2" t="e">
        <f t="shared" si="3"/>
        <v>#REF!</v>
      </c>
    </row>
    <row r="104" spans="1:14" outlineLevel="1">
      <c r="A104" t="s">
        <v>746</v>
      </c>
      <c r="B104" s="106" t="s">
        <v>240</v>
      </c>
      <c r="C104" s="16" t="s">
        <v>406</v>
      </c>
      <c r="D104" s="2"/>
      <c r="E104" s="2" t="e">
        <f>VLOOKUP(C104,#REF!,5,FALSE)</f>
        <v>#REF!</v>
      </c>
      <c r="F104" s="17">
        <v>0</v>
      </c>
      <c r="G104" s="17">
        <v>565325.55000000005</v>
      </c>
      <c r="H104" s="17">
        <v>292994.28000000003</v>
      </c>
      <c r="I104" s="19">
        <v>272331.27</v>
      </c>
      <c r="J104" s="19" t="e">
        <f t="shared" si="6"/>
        <v>#REF!</v>
      </c>
      <c r="M104" s="2">
        <f t="shared" si="5"/>
        <v>0</v>
      </c>
      <c r="N104" s="2" t="e">
        <f t="shared" si="3"/>
        <v>#REF!</v>
      </c>
    </row>
    <row r="105" spans="1:14" outlineLevel="1">
      <c r="A105" t="s">
        <v>746</v>
      </c>
      <c r="B105" s="106" t="s">
        <v>240</v>
      </c>
      <c r="C105" s="16" t="s">
        <v>407</v>
      </c>
      <c r="D105" s="2"/>
      <c r="E105" s="2" t="e">
        <f>VLOOKUP(C105,#REF!,5,FALSE)</f>
        <v>#REF!</v>
      </c>
      <c r="F105" s="17">
        <v>0</v>
      </c>
      <c r="G105" s="17">
        <v>73475.22</v>
      </c>
      <c r="H105" s="17">
        <v>76161.710000000006</v>
      </c>
      <c r="I105" s="19">
        <v>-2686.49</v>
      </c>
      <c r="J105" s="19" t="e">
        <f t="shared" si="6"/>
        <v>#REF!</v>
      </c>
      <c r="M105" s="2">
        <f t="shared" si="5"/>
        <v>0</v>
      </c>
      <c r="N105" s="2" t="e">
        <f t="shared" si="3"/>
        <v>#REF!</v>
      </c>
    </row>
    <row r="106" spans="1:14" outlineLevel="1">
      <c r="A106" t="s">
        <v>746</v>
      </c>
      <c r="B106" s="106" t="s">
        <v>240</v>
      </c>
      <c r="C106" s="16" t="s">
        <v>408</v>
      </c>
      <c r="D106" s="2"/>
      <c r="E106" s="2" t="e">
        <f>VLOOKUP(C106,#REF!,5,FALSE)</f>
        <v>#REF!</v>
      </c>
      <c r="F106" s="17">
        <v>0</v>
      </c>
      <c r="G106" s="17">
        <v>34539.57</v>
      </c>
      <c r="H106" s="17">
        <v>65690.37</v>
      </c>
      <c r="I106" s="19">
        <v>-31150.799999999999</v>
      </c>
      <c r="J106" s="19" t="e">
        <f t="shared" si="6"/>
        <v>#REF!</v>
      </c>
      <c r="M106" s="2">
        <f t="shared" si="5"/>
        <v>0</v>
      </c>
      <c r="N106" s="2" t="e">
        <f t="shared" si="3"/>
        <v>#REF!</v>
      </c>
    </row>
    <row r="107" spans="1:14" outlineLevel="1">
      <c r="A107" t="s">
        <v>746</v>
      </c>
      <c r="B107" s="106" t="s">
        <v>240</v>
      </c>
      <c r="C107" s="16" t="s">
        <v>409</v>
      </c>
      <c r="D107" s="2"/>
      <c r="E107" s="2" t="e">
        <f>VLOOKUP(C107,#REF!,5,FALSE)</f>
        <v>#REF!</v>
      </c>
      <c r="F107" s="17">
        <v>0</v>
      </c>
      <c r="G107" s="17">
        <v>10433528.119999999</v>
      </c>
      <c r="H107" s="17">
        <v>10230748.189999999</v>
      </c>
      <c r="I107" s="19">
        <v>202779.93</v>
      </c>
      <c r="J107" s="19" t="e">
        <f t="shared" si="6"/>
        <v>#REF!</v>
      </c>
      <c r="M107" s="2">
        <f t="shared" si="5"/>
        <v>0</v>
      </c>
      <c r="N107" s="2" t="e">
        <f t="shared" si="3"/>
        <v>#REF!</v>
      </c>
    </row>
    <row r="108" spans="1:14" outlineLevel="1">
      <c r="A108" t="s">
        <v>746</v>
      </c>
      <c r="B108" s="106" t="s">
        <v>240</v>
      </c>
      <c r="C108" s="16" t="s">
        <v>410</v>
      </c>
      <c r="D108" s="2"/>
      <c r="E108" s="2" t="e">
        <f>VLOOKUP(C108,#REF!,5,FALSE)</f>
        <v>#REF!</v>
      </c>
      <c r="F108" s="17">
        <v>0</v>
      </c>
      <c r="G108" s="17">
        <v>899615.21</v>
      </c>
      <c r="H108" s="17">
        <v>951828.43</v>
      </c>
      <c r="I108" s="19">
        <v>-52213.22</v>
      </c>
      <c r="J108" s="19" t="e">
        <f t="shared" si="6"/>
        <v>#REF!</v>
      </c>
      <c r="M108" s="2">
        <f t="shared" si="5"/>
        <v>0</v>
      </c>
      <c r="N108" s="2" t="e">
        <f t="shared" si="3"/>
        <v>#REF!</v>
      </c>
    </row>
    <row r="109" spans="1:14" outlineLevel="1">
      <c r="A109" t="s">
        <v>746</v>
      </c>
      <c r="B109" s="106" t="s">
        <v>240</v>
      </c>
      <c r="C109" s="16" t="s">
        <v>411</v>
      </c>
      <c r="D109" s="2"/>
      <c r="E109" s="2" t="e">
        <f>VLOOKUP(C109,#REF!,5,FALSE)</f>
        <v>#REF!</v>
      </c>
      <c r="F109" s="17">
        <v>0</v>
      </c>
      <c r="G109" s="17">
        <v>8878334.2899999991</v>
      </c>
      <c r="H109" s="17">
        <v>6846932.9400000004</v>
      </c>
      <c r="I109" s="19">
        <v>2031401.35</v>
      </c>
      <c r="J109" s="19" t="e">
        <f t="shared" si="6"/>
        <v>#REF!</v>
      </c>
      <c r="M109" s="2">
        <f t="shared" si="5"/>
        <v>0</v>
      </c>
      <c r="N109" s="2" t="e">
        <f t="shared" si="3"/>
        <v>#REF!</v>
      </c>
    </row>
    <row r="110" spans="1:14" ht="24" outlineLevel="1">
      <c r="A110" t="s">
        <v>746</v>
      </c>
      <c r="B110" s="106" t="s">
        <v>264</v>
      </c>
      <c r="C110" s="16" t="s">
        <v>412</v>
      </c>
      <c r="D110" s="2"/>
      <c r="E110" s="2" t="e">
        <f>VLOOKUP(C110,#REF!,5,FALSE)</f>
        <v>#REF!</v>
      </c>
      <c r="F110" s="17">
        <v>0</v>
      </c>
      <c r="G110" s="17">
        <v>75</v>
      </c>
      <c r="H110" s="17">
        <v>177074.02</v>
      </c>
      <c r="I110" s="19">
        <v>-176999.02</v>
      </c>
      <c r="J110" s="19" t="e">
        <f t="shared" si="6"/>
        <v>#REF!</v>
      </c>
      <c r="M110" s="2">
        <f t="shared" si="5"/>
        <v>0</v>
      </c>
      <c r="N110" s="2" t="e">
        <f t="shared" si="3"/>
        <v>#REF!</v>
      </c>
    </row>
    <row r="111" spans="1:14" outlineLevel="1">
      <c r="A111" t="s">
        <v>746</v>
      </c>
      <c r="B111" s="106" t="s">
        <v>264</v>
      </c>
      <c r="C111" s="16" t="s">
        <v>413</v>
      </c>
      <c r="D111" s="2"/>
      <c r="E111" s="2"/>
      <c r="F111" s="17">
        <v>0</v>
      </c>
      <c r="G111" s="17">
        <v>67809.42</v>
      </c>
      <c r="H111" s="17">
        <v>67809.42</v>
      </c>
      <c r="I111" s="19">
        <v>0</v>
      </c>
      <c r="J111" s="19">
        <f t="shared" si="6"/>
        <v>0</v>
      </c>
      <c r="M111" s="2">
        <f t="shared" si="5"/>
        <v>0</v>
      </c>
      <c r="N111" s="2">
        <f t="shared" si="3"/>
        <v>0</v>
      </c>
    </row>
    <row r="112" spans="1:14" outlineLevel="1">
      <c r="A112" t="s">
        <v>746</v>
      </c>
      <c r="B112" s="106" t="s">
        <v>264</v>
      </c>
      <c r="C112" s="16" t="s">
        <v>414</v>
      </c>
      <c r="D112" s="2"/>
      <c r="E112" s="2" t="e">
        <f>VLOOKUP(C112,#REF!,5,FALSE)</f>
        <v>#REF!</v>
      </c>
      <c r="F112" s="17">
        <v>0</v>
      </c>
      <c r="G112" s="17">
        <v>9601636.1999999993</v>
      </c>
      <c r="H112" s="17">
        <v>9450697.75</v>
      </c>
      <c r="I112" s="19">
        <v>150938.45000000001</v>
      </c>
      <c r="J112" s="19" t="e">
        <f t="shared" si="6"/>
        <v>#REF!</v>
      </c>
      <c r="M112" s="2">
        <f t="shared" si="5"/>
        <v>0</v>
      </c>
      <c r="N112" s="2" t="e">
        <f t="shared" si="3"/>
        <v>#REF!</v>
      </c>
    </row>
    <row r="113" spans="1:14" outlineLevel="1">
      <c r="A113" t="s">
        <v>746</v>
      </c>
      <c r="B113" s="106" t="s">
        <v>264</v>
      </c>
      <c r="C113" s="16" t="s">
        <v>415</v>
      </c>
      <c r="D113" s="2"/>
      <c r="E113" s="2" t="e">
        <f>VLOOKUP(C113,#REF!,5,FALSE)</f>
        <v>#REF!</v>
      </c>
      <c r="F113" s="17">
        <v>0</v>
      </c>
      <c r="G113" s="17">
        <v>406897.14</v>
      </c>
      <c r="H113" s="17">
        <v>377571.19</v>
      </c>
      <c r="I113" s="19">
        <v>29325.95</v>
      </c>
      <c r="J113" s="19" t="e">
        <f t="shared" si="6"/>
        <v>#REF!</v>
      </c>
      <c r="M113" s="2">
        <f t="shared" si="5"/>
        <v>0</v>
      </c>
      <c r="N113" s="2" t="e">
        <f t="shared" si="3"/>
        <v>#REF!</v>
      </c>
    </row>
    <row r="114" spans="1:14" ht="24" outlineLevel="1">
      <c r="A114" t="s">
        <v>746</v>
      </c>
      <c r="B114" s="106" t="s">
        <v>264</v>
      </c>
      <c r="C114" s="16" t="s">
        <v>673</v>
      </c>
      <c r="D114" s="2"/>
      <c r="E114" s="2" t="e">
        <f>VLOOKUP(C114,#REF!,5,FALSE)</f>
        <v>#REF!</v>
      </c>
      <c r="F114" s="17"/>
      <c r="G114" s="17"/>
      <c r="H114" s="17"/>
      <c r="I114" s="19"/>
      <c r="J114" s="19" t="e">
        <f t="shared" si="6"/>
        <v>#REF!</v>
      </c>
      <c r="M114" s="2">
        <f t="shared" si="5"/>
        <v>0</v>
      </c>
      <c r="N114" s="2" t="e">
        <f t="shared" si="3"/>
        <v>#REF!</v>
      </c>
    </row>
    <row r="115" spans="1:14" outlineLevel="1">
      <c r="A115" t="s">
        <v>746</v>
      </c>
      <c r="B115" s="106" t="s">
        <v>271</v>
      </c>
      <c r="C115" s="16" t="s">
        <v>416</v>
      </c>
      <c r="D115" s="2"/>
      <c r="E115" s="2" t="e">
        <f>VLOOKUP(C115,#REF!,5,FALSE)</f>
        <v>#REF!</v>
      </c>
      <c r="F115" s="17">
        <v>0</v>
      </c>
      <c r="G115" s="17">
        <v>26774</v>
      </c>
      <c r="H115" s="17">
        <v>27031</v>
      </c>
      <c r="I115" s="19">
        <v>-257</v>
      </c>
      <c r="J115" s="19" t="e">
        <f t="shared" si="6"/>
        <v>#REF!</v>
      </c>
      <c r="M115" s="2">
        <f t="shared" si="5"/>
        <v>0</v>
      </c>
      <c r="N115" s="2" t="e">
        <f t="shared" si="3"/>
        <v>#REF!</v>
      </c>
    </row>
    <row r="116" spans="1:14" outlineLevel="1">
      <c r="A116" t="s">
        <v>746</v>
      </c>
      <c r="B116" s="106" t="s">
        <v>271</v>
      </c>
      <c r="C116" s="16" t="s">
        <v>417</v>
      </c>
      <c r="D116" s="2"/>
      <c r="E116" s="2" t="e">
        <f>VLOOKUP(C116,#REF!,5,FALSE)</f>
        <v>#REF!</v>
      </c>
      <c r="F116" s="17">
        <v>0</v>
      </c>
      <c r="G116" s="17">
        <v>161549.23000000001</v>
      </c>
      <c r="H116" s="17">
        <v>235244.69</v>
      </c>
      <c r="I116" s="19">
        <v>-73695.460000000006</v>
      </c>
      <c r="J116" s="19" t="e">
        <f t="shared" si="6"/>
        <v>#REF!</v>
      </c>
      <c r="M116" s="2">
        <f t="shared" si="5"/>
        <v>0</v>
      </c>
      <c r="N116" s="2" t="e">
        <f t="shared" si="3"/>
        <v>#REF!</v>
      </c>
    </row>
    <row r="117" spans="1:14" outlineLevel="1">
      <c r="A117" t="s">
        <v>746</v>
      </c>
      <c r="B117" s="106" t="s">
        <v>271</v>
      </c>
      <c r="C117" s="16" t="s">
        <v>418</v>
      </c>
      <c r="D117" s="2"/>
      <c r="E117" s="2" t="e">
        <f>VLOOKUP(C117,#REF!,5,FALSE)</f>
        <v>#REF!</v>
      </c>
      <c r="F117" s="17">
        <v>0</v>
      </c>
      <c r="G117" s="17">
        <v>5706419.1299999999</v>
      </c>
      <c r="H117" s="17">
        <v>5339050.96</v>
      </c>
      <c r="I117" s="19">
        <v>367368.17</v>
      </c>
      <c r="J117" s="19" t="e">
        <f t="shared" si="6"/>
        <v>#REF!</v>
      </c>
      <c r="M117" s="2">
        <f t="shared" si="5"/>
        <v>0</v>
      </c>
      <c r="N117" s="2" t="e">
        <f t="shared" si="3"/>
        <v>#REF!</v>
      </c>
    </row>
    <row r="118" spans="1:14" ht="24" outlineLevel="1">
      <c r="A118" t="s">
        <v>746</v>
      </c>
      <c r="B118" s="106" t="s">
        <v>271</v>
      </c>
      <c r="C118" s="16" t="s">
        <v>419</v>
      </c>
      <c r="D118" s="2"/>
      <c r="E118" s="2" t="e">
        <f>VLOOKUP(C118,#REF!,5,FALSE)</f>
        <v>#REF!</v>
      </c>
      <c r="F118" s="17">
        <v>0</v>
      </c>
      <c r="G118" s="17">
        <v>28637.46</v>
      </c>
      <c r="H118" s="17">
        <v>28637.46</v>
      </c>
      <c r="I118" s="19">
        <v>0</v>
      </c>
      <c r="J118" s="19" t="e">
        <f t="shared" si="6"/>
        <v>#REF!</v>
      </c>
      <c r="M118" s="2">
        <f t="shared" si="5"/>
        <v>0</v>
      </c>
      <c r="N118" s="2" t="e">
        <f t="shared" si="3"/>
        <v>#REF!</v>
      </c>
    </row>
    <row r="119" spans="1:14" ht="24" outlineLevel="1">
      <c r="A119" t="s">
        <v>746</v>
      </c>
      <c r="B119" s="106" t="s">
        <v>271</v>
      </c>
      <c r="C119" s="16" t="s">
        <v>420</v>
      </c>
      <c r="D119" s="2"/>
      <c r="E119" s="2" t="e">
        <f>VLOOKUP(C119,#REF!,5,FALSE)</f>
        <v>#REF!</v>
      </c>
      <c r="F119" s="17">
        <v>0</v>
      </c>
      <c r="G119" s="17">
        <v>279885.5</v>
      </c>
      <c r="H119" s="17">
        <v>242777.14</v>
      </c>
      <c r="I119" s="19">
        <v>37108.36</v>
      </c>
      <c r="J119" s="19" t="e">
        <f t="shared" si="6"/>
        <v>#REF!</v>
      </c>
      <c r="M119" s="2">
        <f t="shared" si="5"/>
        <v>0</v>
      </c>
      <c r="N119" s="2" t="e">
        <f t="shared" si="3"/>
        <v>#REF!</v>
      </c>
    </row>
    <row r="120" spans="1:14" outlineLevel="1">
      <c r="A120" t="s">
        <v>746</v>
      </c>
      <c r="B120" s="106" t="s">
        <v>271</v>
      </c>
      <c r="C120" s="16" t="s">
        <v>421</v>
      </c>
      <c r="D120" s="2"/>
      <c r="E120" s="2" t="e">
        <f>VLOOKUP(C120,#REF!,5,FALSE)</f>
        <v>#REF!</v>
      </c>
      <c r="F120" s="17">
        <v>0</v>
      </c>
      <c r="G120" s="17">
        <v>178.8</v>
      </c>
      <c r="H120" s="17">
        <v>89.4</v>
      </c>
      <c r="I120" s="19">
        <v>89.4</v>
      </c>
      <c r="J120" s="19" t="e">
        <f t="shared" si="6"/>
        <v>#REF!</v>
      </c>
      <c r="M120" s="2">
        <f t="shared" si="5"/>
        <v>0</v>
      </c>
      <c r="N120" s="2" t="e">
        <f t="shared" si="3"/>
        <v>#REF!</v>
      </c>
    </row>
    <row r="121" spans="1:14" outlineLevel="1">
      <c r="A121" t="s">
        <v>746</v>
      </c>
      <c r="B121" s="106" t="s">
        <v>284</v>
      </c>
      <c r="C121" s="16" t="s">
        <v>422</v>
      </c>
      <c r="D121" s="2"/>
      <c r="E121" s="2" t="e">
        <f>VLOOKUP(C121,#REF!,5,FALSE)</f>
        <v>#REF!</v>
      </c>
      <c r="F121" s="17">
        <v>0</v>
      </c>
      <c r="G121" s="17">
        <v>2412</v>
      </c>
      <c r="H121" s="17">
        <v>1556</v>
      </c>
      <c r="I121" s="19">
        <v>856</v>
      </c>
      <c r="J121" s="19" t="e">
        <f t="shared" si="6"/>
        <v>#REF!</v>
      </c>
      <c r="M121" s="2">
        <f t="shared" si="5"/>
        <v>0</v>
      </c>
      <c r="N121" s="2" t="e">
        <f t="shared" si="3"/>
        <v>#REF!</v>
      </c>
    </row>
    <row r="122" spans="1:14" outlineLevel="1">
      <c r="A122" t="s">
        <v>746</v>
      </c>
      <c r="B122" s="106" t="s">
        <v>284</v>
      </c>
      <c r="C122" s="16" t="s">
        <v>669</v>
      </c>
      <c r="D122" s="2"/>
      <c r="E122" s="2" t="e">
        <f>VLOOKUP(C122,#REF!,5,FALSE)</f>
        <v>#REF!</v>
      </c>
      <c r="F122" s="17"/>
      <c r="G122" s="17"/>
      <c r="H122" s="17"/>
      <c r="I122" s="19"/>
      <c r="J122" s="19" t="e">
        <f t="shared" si="6"/>
        <v>#REF!</v>
      </c>
      <c r="M122" s="2">
        <f t="shared" si="5"/>
        <v>0</v>
      </c>
      <c r="N122" s="2" t="e">
        <f t="shared" si="3"/>
        <v>#REF!</v>
      </c>
    </row>
    <row r="123" spans="1:14" outlineLevel="1">
      <c r="A123" t="s">
        <v>746</v>
      </c>
      <c r="B123" s="106" t="s">
        <v>284</v>
      </c>
      <c r="C123" s="16" t="s">
        <v>423</v>
      </c>
      <c r="D123" s="2"/>
      <c r="E123" s="2" t="e">
        <f>VLOOKUP(C123,#REF!,5,FALSE)</f>
        <v>#REF!</v>
      </c>
      <c r="F123" s="17">
        <v>0</v>
      </c>
      <c r="G123" s="17">
        <v>1139817.06</v>
      </c>
      <c r="H123" s="17">
        <v>1074281.92</v>
      </c>
      <c r="I123" s="19">
        <v>65535.14</v>
      </c>
      <c r="J123" s="19" t="e">
        <f t="shared" si="6"/>
        <v>#REF!</v>
      </c>
      <c r="M123" s="2">
        <f t="shared" si="5"/>
        <v>0</v>
      </c>
      <c r="N123" s="2" t="e">
        <f t="shared" si="3"/>
        <v>#REF!</v>
      </c>
    </row>
    <row r="124" spans="1:14" outlineLevel="1">
      <c r="A124" t="s">
        <v>746</v>
      </c>
      <c r="B124" s="106" t="s">
        <v>284</v>
      </c>
      <c r="C124" s="16" t="s">
        <v>424</v>
      </c>
      <c r="D124" s="2"/>
      <c r="E124" s="2" t="e">
        <f>VLOOKUP(C124,#REF!,5,FALSE)</f>
        <v>#REF!</v>
      </c>
      <c r="F124" s="17">
        <v>0</v>
      </c>
      <c r="G124" s="17">
        <v>50819.03</v>
      </c>
      <c r="H124" s="17">
        <v>50848.73</v>
      </c>
      <c r="I124" s="19">
        <v>-29.7</v>
      </c>
      <c r="J124" s="19" t="e">
        <f t="shared" si="6"/>
        <v>#REF!</v>
      </c>
      <c r="M124" s="2">
        <f t="shared" si="5"/>
        <v>0</v>
      </c>
      <c r="N124" s="2" t="e">
        <f t="shared" si="3"/>
        <v>#REF!</v>
      </c>
    </row>
    <row r="125" spans="1:14" outlineLevel="1">
      <c r="A125" t="s">
        <v>746</v>
      </c>
      <c r="B125" s="106" t="s">
        <v>284</v>
      </c>
      <c r="C125" s="16" t="s">
        <v>425</v>
      </c>
      <c r="D125" s="2"/>
      <c r="E125" s="2" t="e">
        <f>VLOOKUP(C125,#REF!,5,FALSE)</f>
        <v>#REF!</v>
      </c>
      <c r="F125" s="17">
        <v>0</v>
      </c>
      <c r="G125" s="17">
        <v>1279774.47</v>
      </c>
      <c r="H125" s="17">
        <v>1250386.6499999999</v>
      </c>
      <c r="I125" s="19">
        <v>29387.82</v>
      </c>
      <c r="J125" s="19" t="e">
        <f t="shared" si="6"/>
        <v>#REF!</v>
      </c>
      <c r="M125" s="2">
        <f t="shared" si="5"/>
        <v>0</v>
      </c>
      <c r="N125" s="2" t="e">
        <f t="shared" si="3"/>
        <v>#REF!</v>
      </c>
    </row>
    <row r="126" spans="1:14" outlineLevel="1">
      <c r="A126" t="s">
        <v>746</v>
      </c>
      <c r="B126" s="106" t="s">
        <v>284</v>
      </c>
      <c r="C126" s="16" t="s">
        <v>426</v>
      </c>
      <c r="D126" s="2"/>
      <c r="E126" s="2" t="e">
        <f>VLOOKUP(C126,#REF!,5,FALSE)</f>
        <v>#REF!</v>
      </c>
      <c r="F126" s="17">
        <v>0</v>
      </c>
      <c r="G126" s="17">
        <v>3160585.17</v>
      </c>
      <c r="H126" s="17">
        <v>2781875.53</v>
      </c>
      <c r="I126" s="19">
        <v>378709.64</v>
      </c>
      <c r="J126" s="19" t="e">
        <f t="shared" si="6"/>
        <v>#REF!</v>
      </c>
      <c r="M126" s="2">
        <f t="shared" si="5"/>
        <v>0</v>
      </c>
      <c r="N126" s="2" t="e">
        <f t="shared" si="3"/>
        <v>#REF!</v>
      </c>
    </row>
    <row r="127" spans="1:14" outlineLevel="1">
      <c r="A127" t="s">
        <v>746</v>
      </c>
      <c r="B127" s="106" t="s">
        <v>284</v>
      </c>
      <c r="C127" s="16" t="s">
        <v>427</v>
      </c>
      <c r="D127" s="2"/>
      <c r="E127" s="2" t="e">
        <f>VLOOKUP(C127,#REF!,5,FALSE)</f>
        <v>#REF!</v>
      </c>
      <c r="F127" s="17">
        <v>0</v>
      </c>
      <c r="G127" s="17">
        <v>1286997.8700000001</v>
      </c>
      <c r="H127" s="17">
        <v>1440847.85</v>
      </c>
      <c r="I127" s="19">
        <v>-153849.98000000001</v>
      </c>
      <c r="J127" s="19" t="e">
        <f t="shared" si="6"/>
        <v>#REF!</v>
      </c>
      <c r="M127" s="2">
        <f t="shared" si="5"/>
        <v>0</v>
      </c>
      <c r="N127" s="2" t="e">
        <f t="shared" si="3"/>
        <v>#REF!</v>
      </c>
    </row>
    <row r="128" spans="1:14" outlineLevel="1">
      <c r="A128" t="s">
        <v>746</v>
      </c>
      <c r="B128" s="106" t="s">
        <v>284</v>
      </c>
      <c r="C128" s="16" t="s">
        <v>428</v>
      </c>
      <c r="D128" s="2"/>
      <c r="E128" s="2" t="e">
        <f>VLOOKUP(C128,#REF!,5,FALSE)</f>
        <v>#REF!</v>
      </c>
      <c r="F128" s="17">
        <v>0</v>
      </c>
      <c r="G128" s="17">
        <v>276609.34000000003</v>
      </c>
      <c r="H128" s="17">
        <v>314762.09999999998</v>
      </c>
      <c r="I128" s="19">
        <v>-38152.76</v>
      </c>
      <c r="J128" s="19" t="e">
        <f t="shared" si="6"/>
        <v>#REF!</v>
      </c>
      <c r="M128" s="2">
        <f t="shared" si="5"/>
        <v>0</v>
      </c>
      <c r="N128" s="2" t="e">
        <f t="shared" si="3"/>
        <v>#REF!</v>
      </c>
    </row>
    <row r="129" spans="1:14" outlineLevel="1">
      <c r="A129" t="s">
        <v>746</v>
      </c>
      <c r="B129" s="106" t="s">
        <v>264</v>
      </c>
      <c r="C129" s="16" t="s">
        <v>429</v>
      </c>
      <c r="D129" s="2"/>
      <c r="E129" s="2"/>
      <c r="F129" s="17">
        <v>0</v>
      </c>
      <c r="G129" s="17">
        <v>1000</v>
      </c>
      <c r="H129" s="17">
        <v>1000</v>
      </c>
      <c r="I129" s="19">
        <v>0</v>
      </c>
      <c r="J129" s="19">
        <f t="shared" si="6"/>
        <v>0</v>
      </c>
      <c r="M129" s="2">
        <f t="shared" si="5"/>
        <v>0</v>
      </c>
      <c r="N129" s="2">
        <f t="shared" si="3"/>
        <v>0</v>
      </c>
    </row>
    <row r="130" spans="1:14" outlineLevel="1">
      <c r="A130" t="s">
        <v>746</v>
      </c>
      <c r="B130" s="106" t="s">
        <v>264</v>
      </c>
      <c r="C130" s="16" t="s">
        <v>430</v>
      </c>
      <c r="D130" s="2"/>
      <c r="E130" s="2" t="e">
        <f>VLOOKUP(C130,#REF!,5,FALSE)</f>
        <v>#REF!</v>
      </c>
      <c r="F130" s="17">
        <v>0</v>
      </c>
      <c r="G130" s="17">
        <v>75864.58</v>
      </c>
      <c r="H130" s="17">
        <v>79345.38</v>
      </c>
      <c r="I130" s="19">
        <v>-3480.8</v>
      </c>
      <c r="J130" s="19" t="e">
        <f t="shared" si="6"/>
        <v>#REF!</v>
      </c>
      <c r="M130" s="2">
        <f t="shared" si="5"/>
        <v>0</v>
      </c>
      <c r="N130" s="2" t="e">
        <f t="shared" si="3"/>
        <v>#REF!</v>
      </c>
    </row>
    <row r="131" spans="1:14" ht="24" outlineLevel="1">
      <c r="A131" t="s">
        <v>746</v>
      </c>
      <c r="B131" s="106" t="s">
        <v>264</v>
      </c>
      <c r="C131" s="16" t="s">
        <v>431</v>
      </c>
      <c r="D131" s="2"/>
      <c r="E131" s="2" t="e">
        <f>VLOOKUP(C131,#REF!,5,FALSE)</f>
        <v>#REF!</v>
      </c>
      <c r="F131" s="17">
        <v>0</v>
      </c>
      <c r="G131" s="17">
        <v>8674.98</v>
      </c>
      <c r="H131" s="17">
        <v>8674.98</v>
      </c>
      <c r="I131" s="19">
        <v>0</v>
      </c>
      <c r="J131" s="19" t="e">
        <f t="shared" si="6"/>
        <v>#REF!</v>
      </c>
      <c r="M131" s="2">
        <f t="shared" si="5"/>
        <v>0</v>
      </c>
      <c r="N131" s="2" t="e">
        <f t="shared" ref="N131:N194" si="7">+J131+M131</f>
        <v>#REF!</v>
      </c>
    </row>
    <row r="132" spans="1:14" outlineLevel="1">
      <c r="A132" t="s">
        <v>746</v>
      </c>
      <c r="B132" s="106" t="s">
        <v>264</v>
      </c>
      <c r="C132" s="16" t="s">
        <v>432</v>
      </c>
      <c r="D132" s="2"/>
      <c r="E132" s="2" t="e">
        <f>VLOOKUP(C132,#REF!,5,FALSE)</f>
        <v>#REF!</v>
      </c>
      <c r="F132" s="17">
        <v>0</v>
      </c>
      <c r="G132" s="17">
        <v>24683.9</v>
      </c>
      <c r="H132" s="17">
        <v>24683.9</v>
      </c>
      <c r="I132" s="19">
        <v>0</v>
      </c>
      <c r="J132" s="19" t="e">
        <f t="shared" si="6"/>
        <v>#REF!</v>
      </c>
      <c r="M132" s="2">
        <f t="shared" ref="M132:M196" si="8">K132+L132</f>
        <v>0</v>
      </c>
      <c r="N132" s="2" t="e">
        <f t="shared" si="7"/>
        <v>#REF!</v>
      </c>
    </row>
    <row r="133" spans="1:14" ht="24" outlineLevel="1">
      <c r="A133" t="s">
        <v>746</v>
      </c>
      <c r="B133" s="106" t="s">
        <v>264</v>
      </c>
      <c r="C133" s="16" t="s">
        <v>433</v>
      </c>
      <c r="D133" s="2"/>
      <c r="E133" s="2" t="e">
        <f>VLOOKUP(C133,#REF!,5,FALSE)</f>
        <v>#REF!</v>
      </c>
      <c r="F133" s="17">
        <v>0</v>
      </c>
      <c r="G133" s="17">
        <v>297079.62</v>
      </c>
      <c r="H133" s="17">
        <v>296614.74</v>
      </c>
      <c r="I133" s="19">
        <v>464.88</v>
      </c>
      <c r="J133" s="19" t="e">
        <f t="shared" si="6"/>
        <v>#REF!</v>
      </c>
      <c r="M133" s="2">
        <f t="shared" si="8"/>
        <v>0</v>
      </c>
      <c r="N133" s="2" t="e">
        <f t="shared" si="7"/>
        <v>#REF!</v>
      </c>
    </row>
    <row r="134" spans="1:14" ht="24" outlineLevel="1">
      <c r="A134" t="s">
        <v>746</v>
      </c>
      <c r="B134" s="106" t="s">
        <v>264</v>
      </c>
      <c r="C134" s="16" t="s">
        <v>434</v>
      </c>
      <c r="D134" s="2"/>
      <c r="E134" s="2" t="e">
        <f>VLOOKUP(C134,#REF!,5,FALSE)</f>
        <v>#REF!</v>
      </c>
      <c r="F134" s="17">
        <v>0</v>
      </c>
      <c r="G134" s="17">
        <v>44277.85</v>
      </c>
      <c r="H134" s="17">
        <v>45162.67</v>
      </c>
      <c r="I134" s="19">
        <v>-884.82</v>
      </c>
      <c r="J134" s="19" t="e">
        <f t="shared" si="6"/>
        <v>#REF!</v>
      </c>
      <c r="M134" s="2">
        <f t="shared" si="8"/>
        <v>0</v>
      </c>
      <c r="N134" s="2" t="e">
        <f t="shared" si="7"/>
        <v>#REF!</v>
      </c>
    </row>
    <row r="135" spans="1:14" outlineLevel="1">
      <c r="A135" t="s">
        <v>746</v>
      </c>
      <c r="B135" s="106" t="s">
        <v>264</v>
      </c>
      <c r="C135" s="16" t="s">
        <v>435</v>
      </c>
      <c r="D135" s="2"/>
      <c r="E135" s="2" t="e">
        <f>VLOOKUP(C135,#REF!,5,FALSE)</f>
        <v>#REF!</v>
      </c>
      <c r="F135" s="17">
        <v>0</v>
      </c>
      <c r="G135" s="17">
        <v>21675.21</v>
      </c>
      <c r="H135" s="17">
        <v>20075.21</v>
      </c>
      <c r="I135" s="19">
        <v>1600</v>
      </c>
      <c r="J135" s="19" t="e">
        <f t="shared" si="6"/>
        <v>#REF!</v>
      </c>
      <c r="M135" s="2">
        <f t="shared" si="8"/>
        <v>0</v>
      </c>
      <c r="N135" s="2" t="e">
        <f t="shared" si="7"/>
        <v>#REF!</v>
      </c>
    </row>
    <row r="136" spans="1:14" outlineLevel="1">
      <c r="A136" t="s">
        <v>746</v>
      </c>
      <c r="B136" s="106" t="s">
        <v>264</v>
      </c>
      <c r="C136" s="16" t="s">
        <v>436</v>
      </c>
      <c r="D136" s="2"/>
      <c r="E136" s="2" t="e">
        <f>VLOOKUP(C136,#REF!,5,FALSE)</f>
        <v>#REF!</v>
      </c>
      <c r="F136" s="17">
        <v>0</v>
      </c>
      <c r="G136" s="17">
        <v>97926.36</v>
      </c>
      <c r="H136" s="17">
        <v>86923.14</v>
      </c>
      <c r="I136" s="19">
        <v>11003.22</v>
      </c>
      <c r="J136" s="19" t="e">
        <f t="shared" si="6"/>
        <v>#REF!</v>
      </c>
      <c r="M136" s="2">
        <f t="shared" si="8"/>
        <v>0</v>
      </c>
      <c r="N136" s="2" t="e">
        <f t="shared" si="7"/>
        <v>#REF!</v>
      </c>
    </row>
    <row r="137" spans="1:14" outlineLevel="1">
      <c r="A137" t="s">
        <v>746</v>
      </c>
      <c r="B137" s="106" t="s">
        <v>264</v>
      </c>
      <c r="C137" s="16" t="s">
        <v>670</v>
      </c>
      <c r="D137" s="2"/>
      <c r="E137" s="2" t="e">
        <f>VLOOKUP(C137,#REF!,5,FALSE)</f>
        <v>#REF!</v>
      </c>
      <c r="F137" s="17"/>
      <c r="G137" s="17"/>
      <c r="H137" s="17"/>
      <c r="I137" s="19"/>
      <c r="J137" s="19" t="e">
        <f t="shared" si="6"/>
        <v>#REF!</v>
      </c>
      <c r="M137" s="2">
        <f t="shared" si="8"/>
        <v>0</v>
      </c>
      <c r="N137" s="2" t="e">
        <f t="shared" si="7"/>
        <v>#REF!</v>
      </c>
    </row>
    <row r="138" spans="1:14" outlineLevel="1">
      <c r="A138" t="s">
        <v>746</v>
      </c>
      <c r="B138" s="106" t="s">
        <v>264</v>
      </c>
      <c r="C138" s="16" t="s">
        <v>437</v>
      </c>
      <c r="D138" s="2"/>
      <c r="E138" s="2" t="e">
        <f>VLOOKUP(C138,#REF!,5,FALSE)</f>
        <v>#REF!</v>
      </c>
      <c r="F138" s="17">
        <v>0</v>
      </c>
      <c r="G138" s="17">
        <v>113063.43</v>
      </c>
      <c r="H138" s="17">
        <v>113063.43</v>
      </c>
      <c r="I138" s="19">
        <v>0</v>
      </c>
      <c r="J138" s="19" t="e">
        <f t="shared" si="6"/>
        <v>#REF!</v>
      </c>
      <c r="M138" s="2">
        <f t="shared" si="8"/>
        <v>0</v>
      </c>
      <c r="N138" s="2" t="e">
        <f t="shared" si="7"/>
        <v>#REF!</v>
      </c>
    </row>
    <row r="139" spans="1:14" outlineLevel="1">
      <c r="A139" t="s">
        <v>746</v>
      </c>
      <c r="B139" s="106" t="s">
        <v>264</v>
      </c>
      <c r="C139" s="16" t="s">
        <v>671</v>
      </c>
      <c r="D139" s="2"/>
      <c r="E139" s="2" t="e">
        <f>VLOOKUP(C139,#REF!,5,FALSE)</f>
        <v>#REF!</v>
      </c>
      <c r="F139" s="17"/>
      <c r="G139" s="17"/>
      <c r="H139" s="17"/>
      <c r="I139" s="19"/>
      <c r="J139" s="19" t="e">
        <f t="shared" si="6"/>
        <v>#REF!</v>
      </c>
      <c r="M139" s="2">
        <f t="shared" si="8"/>
        <v>0</v>
      </c>
      <c r="N139" s="2" t="e">
        <f t="shared" si="7"/>
        <v>#REF!</v>
      </c>
    </row>
    <row r="140" spans="1:14" outlineLevel="1">
      <c r="A140" t="s">
        <v>746</v>
      </c>
      <c r="B140" s="106" t="s">
        <v>264</v>
      </c>
      <c r="C140" s="16" t="s">
        <v>438</v>
      </c>
      <c r="D140" s="2"/>
      <c r="E140" s="2" t="e">
        <f>VLOOKUP(C140,#REF!,5,FALSE)</f>
        <v>#REF!</v>
      </c>
      <c r="F140" s="17">
        <v>0</v>
      </c>
      <c r="G140" s="17">
        <v>0</v>
      </c>
      <c r="H140" s="17">
        <v>26691954</v>
      </c>
      <c r="I140" s="19">
        <v>-26691954</v>
      </c>
      <c r="J140" s="19" t="e">
        <f t="shared" si="6"/>
        <v>#REF!</v>
      </c>
      <c r="M140" s="2">
        <f t="shared" si="8"/>
        <v>0</v>
      </c>
      <c r="N140" s="2" t="e">
        <f t="shared" si="7"/>
        <v>#REF!</v>
      </c>
    </row>
    <row r="141" spans="1:14" outlineLevel="1">
      <c r="A141" t="s">
        <v>746</v>
      </c>
      <c r="B141" s="106" t="s">
        <v>90</v>
      </c>
      <c r="C141" s="16" t="s">
        <v>672</v>
      </c>
      <c r="D141" s="2"/>
      <c r="E141" s="2" t="e">
        <f>VLOOKUP(C141,#REF!,5,FALSE)</f>
        <v>#REF!</v>
      </c>
      <c r="F141" s="17"/>
      <c r="G141" s="17"/>
      <c r="H141" s="17"/>
      <c r="I141" s="19"/>
      <c r="J141" s="19" t="e">
        <f t="shared" si="6"/>
        <v>#REF!</v>
      </c>
      <c r="M141" s="2">
        <f t="shared" si="8"/>
        <v>0</v>
      </c>
      <c r="N141" s="2" t="e">
        <f t="shared" si="7"/>
        <v>#REF!</v>
      </c>
    </row>
    <row r="142" spans="1:14" outlineLevel="1">
      <c r="A142" t="s">
        <v>746</v>
      </c>
      <c r="B142" s="106" t="s">
        <v>240</v>
      </c>
      <c r="C142" s="16" t="s">
        <v>439</v>
      </c>
      <c r="D142" s="2"/>
      <c r="E142" s="2"/>
      <c r="F142" s="17">
        <v>0</v>
      </c>
      <c r="G142" s="17">
        <v>211056.49</v>
      </c>
      <c r="H142" s="17">
        <v>0</v>
      </c>
      <c r="I142" s="19">
        <v>211056.49</v>
      </c>
      <c r="J142" s="19">
        <f t="shared" si="6"/>
        <v>211056.49</v>
      </c>
      <c r="M142" s="2">
        <f t="shared" si="8"/>
        <v>0</v>
      </c>
      <c r="N142" s="2">
        <f t="shared" si="7"/>
        <v>211056.49</v>
      </c>
    </row>
    <row r="143" spans="1:14" outlineLevel="1">
      <c r="A143" t="s">
        <v>746</v>
      </c>
      <c r="B143" s="106" t="s">
        <v>240</v>
      </c>
      <c r="C143" s="16" t="s">
        <v>440</v>
      </c>
      <c r="D143" s="2"/>
      <c r="E143" s="2" t="e">
        <f>VLOOKUP(C143,#REF!,5,FALSE)</f>
        <v>#REF!</v>
      </c>
      <c r="F143" s="17">
        <v>0</v>
      </c>
      <c r="G143" s="17">
        <v>55140.07</v>
      </c>
      <c r="H143" s="17">
        <v>69605.259999999995</v>
      </c>
      <c r="I143" s="19">
        <v>-14465.19</v>
      </c>
      <c r="J143" s="19" t="e">
        <f t="shared" si="6"/>
        <v>#REF!</v>
      </c>
      <c r="M143" s="2">
        <f t="shared" si="8"/>
        <v>0</v>
      </c>
      <c r="N143" s="2" t="e">
        <f t="shared" si="7"/>
        <v>#REF!</v>
      </c>
    </row>
    <row r="144" spans="1:14" outlineLevel="1">
      <c r="A144" t="s">
        <v>746</v>
      </c>
      <c r="B144" s="106" t="s">
        <v>240</v>
      </c>
      <c r="C144" s="16" t="s">
        <v>441</v>
      </c>
      <c r="D144" s="2"/>
      <c r="E144" s="2" t="e">
        <f>VLOOKUP(C144,#REF!,5,FALSE)</f>
        <v>#REF!</v>
      </c>
      <c r="F144" s="17">
        <v>0</v>
      </c>
      <c r="G144" s="17">
        <v>50926886.950000003</v>
      </c>
      <c r="H144" s="17">
        <v>50926886.950000003</v>
      </c>
      <c r="I144" s="19">
        <v>0</v>
      </c>
      <c r="J144" s="19" t="e">
        <f t="shared" si="6"/>
        <v>#REF!</v>
      </c>
      <c r="M144" s="2">
        <f t="shared" si="8"/>
        <v>0</v>
      </c>
      <c r="N144" s="2" t="e">
        <f t="shared" si="7"/>
        <v>#REF!</v>
      </c>
    </row>
    <row r="145" spans="1:14" ht="24" outlineLevel="1">
      <c r="A145" t="s">
        <v>746</v>
      </c>
      <c r="B145" s="106" t="s">
        <v>264</v>
      </c>
      <c r="C145" s="16" t="s">
        <v>442</v>
      </c>
      <c r="D145" s="2"/>
      <c r="E145" s="2" t="e">
        <f>VLOOKUP(C145,#REF!,5,FALSE)</f>
        <v>#REF!</v>
      </c>
      <c r="F145" s="17">
        <v>0</v>
      </c>
      <c r="G145" s="17">
        <v>76632.77</v>
      </c>
      <c r="H145" s="17">
        <v>0</v>
      </c>
      <c r="I145" s="19">
        <v>76632.77</v>
      </c>
      <c r="J145" s="19" t="e">
        <f t="shared" si="6"/>
        <v>#REF!</v>
      </c>
      <c r="M145" s="2">
        <f t="shared" si="8"/>
        <v>0</v>
      </c>
      <c r="N145" s="2" t="e">
        <f t="shared" si="7"/>
        <v>#REF!</v>
      </c>
    </row>
    <row r="146" spans="1:14" outlineLevel="1">
      <c r="A146" t="s">
        <v>746</v>
      </c>
      <c r="B146" s="106" t="s">
        <v>264</v>
      </c>
      <c r="C146" s="16" t="s">
        <v>443</v>
      </c>
      <c r="D146" s="2"/>
      <c r="E146" s="2"/>
      <c r="F146" s="17">
        <v>0</v>
      </c>
      <c r="G146" s="17">
        <v>13101.71</v>
      </c>
      <c r="H146" s="17">
        <v>375.79</v>
      </c>
      <c r="I146" s="19">
        <v>12725.92</v>
      </c>
      <c r="J146" s="19">
        <f t="shared" si="6"/>
        <v>12725.92</v>
      </c>
      <c r="M146" s="2">
        <f t="shared" si="8"/>
        <v>0</v>
      </c>
      <c r="N146" s="2">
        <f t="shared" si="7"/>
        <v>12725.92</v>
      </c>
    </row>
    <row r="147" spans="1:14" ht="24" outlineLevel="1">
      <c r="A147" t="s">
        <v>746</v>
      </c>
      <c r="B147" s="106" t="s">
        <v>264</v>
      </c>
      <c r="C147" s="16" t="s">
        <v>444</v>
      </c>
      <c r="D147" s="2"/>
      <c r="E147" s="2"/>
      <c r="F147" s="17">
        <v>0</v>
      </c>
      <c r="G147" s="17">
        <v>0</v>
      </c>
      <c r="H147" s="17">
        <v>45184.36</v>
      </c>
      <c r="I147" s="19">
        <v>-45184.36</v>
      </c>
      <c r="J147" s="19">
        <f t="shared" si="6"/>
        <v>-45184.36</v>
      </c>
      <c r="M147" s="2">
        <f t="shared" si="8"/>
        <v>0</v>
      </c>
      <c r="N147" s="2">
        <f t="shared" si="7"/>
        <v>-45184.36</v>
      </c>
    </row>
    <row r="148" spans="1:14" ht="24" outlineLevel="1">
      <c r="A148" t="s">
        <v>746</v>
      </c>
      <c r="B148" s="106" t="s">
        <v>264</v>
      </c>
      <c r="C148" s="16" t="s">
        <v>445</v>
      </c>
      <c r="D148" s="2"/>
      <c r="E148" s="2" t="e">
        <f>VLOOKUP(C148,#REF!,5,FALSE)</f>
        <v>#REF!</v>
      </c>
      <c r="F148" s="17">
        <v>0</v>
      </c>
      <c r="G148" s="17">
        <v>327198.40999999997</v>
      </c>
      <c r="H148" s="17">
        <v>0</v>
      </c>
      <c r="I148" s="19">
        <v>327198.40999999997</v>
      </c>
      <c r="J148" s="19" t="e">
        <f t="shared" si="6"/>
        <v>#REF!</v>
      </c>
      <c r="M148" s="2">
        <f t="shared" si="8"/>
        <v>0</v>
      </c>
      <c r="N148" s="2" t="e">
        <f t="shared" si="7"/>
        <v>#REF!</v>
      </c>
    </row>
    <row r="149" spans="1:14" outlineLevel="1">
      <c r="A149" t="s">
        <v>746</v>
      </c>
      <c r="B149" s="106" t="s">
        <v>264</v>
      </c>
      <c r="C149" s="16" t="s">
        <v>446</v>
      </c>
      <c r="D149" s="2"/>
      <c r="E149" s="2" t="e">
        <f>VLOOKUP(C149,#REF!,5,FALSE)</f>
        <v>#REF!</v>
      </c>
      <c r="F149" s="17">
        <v>0</v>
      </c>
      <c r="G149" s="17">
        <v>315539.62</v>
      </c>
      <c r="H149" s="17">
        <v>88343.84</v>
      </c>
      <c r="I149" s="19">
        <v>227195.78</v>
      </c>
      <c r="J149" s="19" t="e">
        <f t="shared" si="6"/>
        <v>#REF!</v>
      </c>
      <c r="M149" s="2">
        <f t="shared" si="8"/>
        <v>0</v>
      </c>
      <c r="N149" s="2" t="e">
        <f t="shared" si="7"/>
        <v>#REF!</v>
      </c>
    </row>
    <row r="150" spans="1:14" outlineLevel="1">
      <c r="A150" t="s">
        <v>746</v>
      </c>
      <c r="B150" s="106" t="s">
        <v>264</v>
      </c>
      <c r="C150" s="16" t="s">
        <v>447</v>
      </c>
      <c r="D150" s="2"/>
      <c r="E150" s="2"/>
      <c r="F150" s="17">
        <v>0</v>
      </c>
      <c r="G150" s="17">
        <v>266070.15000000002</v>
      </c>
      <c r="H150" s="17">
        <v>10202.66</v>
      </c>
      <c r="I150" s="19">
        <v>255867.49</v>
      </c>
      <c r="J150" s="19">
        <f t="shared" ref="J150:J167" si="9">+E150+I150</f>
        <v>255867.49</v>
      </c>
      <c r="M150" s="2">
        <f t="shared" si="8"/>
        <v>0</v>
      </c>
      <c r="N150" s="2">
        <f t="shared" si="7"/>
        <v>255867.49</v>
      </c>
    </row>
    <row r="151" spans="1:14" outlineLevel="1">
      <c r="A151" t="s">
        <v>746</v>
      </c>
      <c r="B151" s="106" t="s">
        <v>264</v>
      </c>
      <c r="C151" s="16" t="s">
        <v>448</v>
      </c>
      <c r="D151" s="2"/>
      <c r="E151" s="2" t="e">
        <f>VLOOKUP(C151,#REF!,5,FALSE)</f>
        <v>#REF!</v>
      </c>
      <c r="F151" s="17">
        <v>0</v>
      </c>
      <c r="G151" s="17">
        <v>27514.46</v>
      </c>
      <c r="H151" s="17">
        <v>0</v>
      </c>
      <c r="I151" s="19">
        <v>27514.46</v>
      </c>
      <c r="J151" s="19" t="e">
        <f t="shared" si="9"/>
        <v>#REF!</v>
      </c>
      <c r="M151" s="2">
        <f t="shared" si="8"/>
        <v>0</v>
      </c>
      <c r="N151" s="2" t="e">
        <f t="shared" si="7"/>
        <v>#REF!</v>
      </c>
    </row>
    <row r="152" spans="1:14" outlineLevel="1">
      <c r="A152" t="s">
        <v>746</v>
      </c>
      <c r="B152" s="106" t="s">
        <v>264</v>
      </c>
      <c r="C152" s="16" t="s">
        <v>449</v>
      </c>
      <c r="D152" s="2"/>
      <c r="E152" s="2"/>
      <c r="F152" s="17">
        <v>0</v>
      </c>
      <c r="G152" s="17">
        <v>0</v>
      </c>
      <c r="H152" s="17">
        <v>80</v>
      </c>
      <c r="I152" s="19">
        <v>-80</v>
      </c>
      <c r="J152" s="19">
        <f t="shared" si="9"/>
        <v>-80</v>
      </c>
      <c r="M152" s="2">
        <f t="shared" si="8"/>
        <v>0</v>
      </c>
      <c r="N152" s="2">
        <f t="shared" si="7"/>
        <v>-80</v>
      </c>
    </row>
    <row r="153" spans="1:14" ht="24" outlineLevel="1">
      <c r="A153" t="s">
        <v>746</v>
      </c>
      <c r="B153" s="106" t="s">
        <v>264</v>
      </c>
      <c r="C153" s="16" t="s">
        <v>450</v>
      </c>
      <c r="D153" s="2"/>
      <c r="E153" s="2"/>
      <c r="F153" s="17">
        <v>0</v>
      </c>
      <c r="G153" s="17">
        <v>41190</v>
      </c>
      <c r="H153" s="17">
        <v>332883.51</v>
      </c>
      <c r="I153" s="19">
        <v>-291693.51</v>
      </c>
      <c r="J153" s="19">
        <f t="shared" si="9"/>
        <v>-291693.51</v>
      </c>
      <c r="M153" s="2">
        <f t="shared" si="8"/>
        <v>0</v>
      </c>
      <c r="N153" s="2">
        <f t="shared" si="7"/>
        <v>-291693.51</v>
      </c>
    </row>
    <row r="154" spans="1:14" ht="24" outlineLevel="1">
      <c r="A154" t="s">
        <v>746</v>
      </c>
      <c r="B154" s="106" t="s">
        <v>264</v>
      </c>
      <c r="C154" s="16" t="s">
        <v>451</v>
      </c>
      <c r="D154" s="2"/>
      <c r="E154" s="2" t="e">
        <f>VLOOKUP(C154,#REF!,5,FALSE)</f>
        <v>#REF!</v>
      </c>
      <c r="F154" s="17">
        <v>0</v>
      </c>
      <c r="G154" s="17">
        <v>629618.68000000005</v>
      </c>
      <c r="H154" s="17">
        <v>0</v>
      </c>
      <c r="I154" s="19">
        <v>629618.68000000005</v>
      </c>
      <c r="J154" s="19" t="e">
        <f t="shared" si="9"/>
        <v>#REF!</v>
      </c>
      <c r="M154" s="2">
        <f t="shared" si="8"/>
        <v>0</v>
      </c>
      <c r="N154" s="2" t="e">
        <f t="shared" si="7"/>
        <v>#REF!</v>
      </c>
    </row>
    <row r="155" spans="1:14" ht="24" outlineLevel="1">
      <c r="A155" t="s">
        <v>746</v>
      </c>
      <c r="B155" s="106" t="s">
        <v>264</v>
      </c>
      <c r="C155" s="16" t="s">
        <v>452</v>
      </c>
      <c r="D155" s="2"/>
      <c r="E155" s="2"/>
      <c r="F155" s="17">
        <v>0</v>
      </c>
      <c r="G155" s="17">
        <v>1649468.14</v>
      </c>
      <c r="H155" s="17">
        <v>1729676.03</v>
      </c>
      <c r="I155" s="19">
        <v>-80207.89</v>
      </c>
      <c r="J155" s="19">
        <f t="shared" si="9"/>
        <v>-80207.89</v>
      </c>
      <c r="M155" s="2">
        <f t="shared" si="8"/>
        <v>0</v>
      </c>
      <c r="N155" s="2">
        <f t="shared" si="7"/>
        <v>-80207.89</v>
      </c>
    </row>
    <row r="156" spans="1:14" ht="24" outlineLevel="1">
      <c r="A156" t="s">
        <v>746</v>
      </c>
      <c r="B156" s="106" t="s">
        <v>264</v>
      </c>
      <c r="C156" s="16" t="s">
        <v>453</v>
      </c>
      <c r="D156" s="2"/>
      <c r="E156" s="2"/>
      <c r="F156" s="17">
        <v>0</v>
      </c>
      <c r="G156" s="17">
        <v>13894.34</v>
      </c>
      <c r="H156" s="17">
        <v>51223.54</v>
      </c>
      <c r="I156" s="19">
        <v>-37329.199999999997</v>
      </c>
      <c r="J156" s="19">
        <f t="shared" si="9"/>
        <v>-37329.199999999997</v>
      </c>
      <c r="M156" s="2">
        <f t="shared" si="8"/>
        <v>0</v>
      </c>
      <c r="N156" s="2">
        <f t="shared" si="7"/>
        <v>-37329.199999999997</v>
      </c>
    </row>
    <row r="157" spans="1:14" ht="24" outlineLevel="1">
      <c r="A157" t="s">
        <v>746</v>
      </c>
      <c r="B157" s="106" t="s">
        <v>264</v>
      </c>
      <c r="C157" s="16" t="s">
        <v>454</v>
      </c>
      <c r="D157" s="2"/>
      <c r="E157" s="2"/>
      <c r="F157" s="17">
        <v>0</v>
      </c>
      <c r="G157" s="17">
        <v>81786.41</v>
      </c>
      <c r="H157" s="17">
        <v>133648.66</v>
      </c>
      <c r="I157" s="19">
        <v>-51862.25</v>
      </c>
      <c r="J157" s="19">
        <f t="shared" si="9"/>
        <v>-51862.25</v>
      </c>
      <c r="M157" s="2">
        <f t="shared" si="8"/>
        <v>0</v>
      </c>
      <c r="N157" s="2">
        <f t="shared" si="7"/>
        <v>-51862.25</v>
      </c>
    </row>
    <row r="158" spans="1:14" outlineLevel="1">
      <c r="A158" t="s">
        <v>746</v>
      </c>
      <c r="B158" s="106" t="s">
        <v>264</v>
      </c>
      <c r="C158" s="16" t="s">
        <v>455</v>
      </c>
      <c r="D158" s="2"/>
      <c r="E158" s="2"/>
      <c r="F158" s="17">
        <v>0</v>
      </c>
      <c r="G158" s="17">
        <v>377873.97</v>
      </c>
      <c r="H158" s="17">
        <v>0</v>
      </c>
      <c r="I158" s="19">
        <v>377873.97</v>
      </c>
      <c r="J158" s="19">
        <f t="shared" si="9"/>
        <v>377873.97</v>
      </c>
      <c r="M158" s="2">
        <f t="shared" si="8"/>
        <v>0</v>
      </c>
      <c r="N158" s="2">
        <f t="shared" si="7"/>
        <v>377873.97</v>
      </c>
    </row>
    <row r="159" spans="1:14" outlineLevel="1">
      <c r="A159" t="s">
        <v>746</v>
      </c>
      <c r="B159" s="106" t="s">
        <v>264</v>
      </c>
      <c r="C159" s="16" t="s">
        <v>456</v>
      </c>
      <c r="D159" s="2"/>
      <c r="E159" s="2" t="e">
        <f>VLOOKUP(C159,#REF!,5,FALSE)</f>
        <v>#REF!</v>
      </c>
      <c r="F159" s="17">
        <v>0</v>
      </c>
      <c r="G159" s="17">
        <v>252000</v>
      </c>
      <c r="H159" s="17">
        <v>3048800</v>
      </c>
      <c r="I159" s="19">
        <v>-2796800</v>
      </c>
      <c r="J159" s="19" t="e">
        <f t="shared" si="9"/>
        <v>#REF!</v>
      </c>
      <c r="M159" s="2">
        <f t="shared" si="8"/>
        <v>0</v>
      </c>
      <c r="N159" s="2" t="e">
        <f t="shared" si="7"/>
        <v>#REF!</v>
      </c>
    </row>
    <row r="160" spans="1:14" ht="24" outlineLevel="1">
      <c r="A160" t="s">
        <v>746</v>
      </c>
      <c r="B160" s="106" t="s">
        <v>264</v>
      </c>
      <c r="C160" s="16" t="s">
        <v>457</v>
      </c>
      <c r="D160" s="2"/>
      <c r="E160" s="2" t="e">
        <f>VLOOKUP(C160,#REF!,5,FALSE)</f>
        <v>#REF!</v>
      </c>
      <c r="F160" s="17">
        <v>0</v>
      </c>
      <c r="G160" s="17">
        <v>45184.36</v>
      </c>
      <c r="H160" s="17">
        <v>0</v>
      </c>
      <c r="I160" s="19">
        <v>45184.36</v>
      </c>
      <c r="J160" s="19" t="e">
        <f t="shared" si="9"/>
        <v>#REF!</v>
      </c>
      <c r="M160" s="2">
        <f t="shared" si="8"/>
        <v>0</v>
      </c>
      <c r="N160" s="2" t="e">
        <f t="shared" si="7"/>
        <v>#REF!</v>
      </c>
    </row>
    <row r="161" spans="1:20" ht="24" outlineLevel="1">
      <c r="A161" t="s">
        <v>746</v>
      </c>
      <c r="B161" s="106" t="s">
        <v>264</v>
      </c>
      <c r="C161" s="16" t="s">
        <v>458</v>
      </c>
      <c r="D161" s="2"/>
      <c r="E161" s="2" t="e">
        <f>VLOOKUP(C161,#REF!,5,FALSE)</f>
        <v>#REF!</v>
      </c>
      <c r="F161" s="17">
        <v>0</v>
      </c>
      <c r="G161" s="17">
        <v>10202.66</v>
      </c>
      <c r="H161" s="17">
        <v>0</v>
      </c>
      <c r="I161" s="19">
        <v>10202.66</v>
      </c>
      <c r="J161" s="19" t="e">
        <f t="shared" si="9"/>
        <v>#REF!</v>
      </c>
      <c r="M161" s="2">
        <f t="shared" si="8"/>
        <v>0</v>
      </c>
      <c r="N161" s="2" t="e">
        <f t="shared" si="7"/>
        <v>#REF!</v>
      </c>
    </row>
    <row r="162" spans="1:20" outlineLevel="1">
      <c r="A162" t="s">
        <v>746</v>
      </c>
      <c r="B162" s="106" t="s">
        <v>264</v>
      </c>
      <c r="C162" s="16" t="s">
        <v>459</v>
      </c>
      <c r="D162" s="2"/>
      <c r="E162" s="2"/>
      <c r="F162" s="17">
        <v>0</v>
      </c>
      <c r="G162" s="17">
        <v>165168.54999999999</v>
      </c>
      <c r="H162" s="17">
        <v>15152.69</v>
      </c>
      <c r="I162" s="19">
        <v>150015.85999999999</v>
      </c>
      <c r="J162" s="19">
        <f t="shared" si="9"/>
        <v>150015.85999999999</v>
      </c>
      <c r="M162" s="2">
        <f t="shared" si="8"/>
        <v>0</v>
      </c>
      <c r="N162" s="2">
        <f t="shared" si="7"/>
        <v>150015.85999999999</v>
      </c>
    </row>
    <row r="163" spans="1:20" outlineLevel="1">
      <c r="A163" t="s">
        <v>746</v>
      </c>
      <c r="B163" s="106" t="s">
        <v>264</v>
      </c>
      <c r="C163" s="16" t="s">
        <v>460</v>
      </c>
      <c r="D163" s="2"/>
      <c r="E163" s="2"/>
      <c r="F163" s="17">
        <v>0</v>
      </c>
      <c r="G163" s="17">
        <v>9.19</v>
      </c>
      <c r="H163" s="17">
        <v>0</v>
      </c>
      <c r="I163" s="19">
        <v>9.19</v>
      </c>
      <c r="J163" s="19">
        <f t="shared" si="9"/>
        <v>9.19</v>
      </c>
      <c r="M163" s="2">
        <f t="shared" si="8"/>
        <v>0</v>
      </c>
      <c r="N163" s="2">
        <f t="shared" si="7"/>
        <v>9.19</v>
      </c>
    </row>
    <row r="164" spans="1:20" ht="24" outlineLevel="1">
      <c r="A164" t="s">
        <v>746</v>
      </c>
      <c r="B164" s="106" t="s">
        <v>264</v>
      </c>
      <c r="C164" s="16" t="s">
        <v>461</v>
      </c>
      <c r="D164" s="2"/>
      <c r="E164" s="2"/>
      <c r="F164" s="17">
        <v>0</v>
      </c>
      <c r="G164" s="17">
        <v>716444.35</v>
      </c>
      <c r="H164" s="17">
        <v>1344876.94</v>
      </c>
      <c r="I164" s="19">
        <v>-628432.59</v>
      </c>
      <c r="J164" s="19">
        <f t="shared" si="9"/>
        <v>-628432.59</v>
      </c>
      <c r="M164" s="2">
        <f t="shared" si="8"/>
        <v>0</v>
      </c>
      <c r="N164" s="2">
        <f t="shared" si="7"/>
        <v>-628432.59</v>
      </c>
    </row>
    <row r="165" spans="1:20" ht="24" outlineLevel="1">
      <c r="A165" t="s">
        <v>746</v>
      </c>
      <c r="B165" s="106" t="s">
        <v>264</v>
      </c>
      <c r="C165" s="16" t="s">
        <v>462</v>
      </c>
      <c r="D165" s="2"/>
      <c r="E165" s="2" t="e">
        <f>VLOOKUP(C165,#REF!,5,FALSE)</f>
        <v>#REF!</v>
      </c>
      <c r="F165" s="17">
        <v>0</v>
      </c>
      <c r="G165" s="17">
        <v>1729676.03</v>
      </c>
      <c r="H165" s="17">
        <v>0</v>
      </c>
      <c r="I165" s="19">
        <v>1729676.03</v>
      </c>
      <c r="J165" s="19" t="e">
        <f t="shared" si="9"/>
        <v>#REF!</v>
      </c>
      <c r="M165" s="2">
        <f t="shared" si="8"/>
        <v>0</v>
      </c>
      <c r="N165" s="2" t="e">
        <f t="shared" si="7"/>
        <v>#REF!</v>
      </c>
    </row>
    <row r="166" spans="1:20" outlineLevel="1">
      <c r="A166" t="s">
        <v>746</v>
      </c>
      <c r="B166" s="106" t="s">
        <v>264</v>
      </c>
      <c r="C166" s="16" t="s">
        <v>463</v>
      </c>
      <c r="D166" s="2"/>
      <c r="E166" s="2"/>
      <c r="F166" s="17">
        <v>0</v>
      </c>
      <c r="G166" s="17">
        <v>452.32</v>
      </c>
      <c r="H166" s="17">
        <v>0</v>
      </c>
      <c r="I166" s="19">
        <v>452.32</v>
      </c>
      <c r="J166" s="19">
        <f t="shared" si="9"/>
        <v>452.32</v>
      </c>
      <c r="M166" s="2">
        <f t="shared" si="8"/>
        <v>0</v>
      </c>
      <c r="N166" s="163">
        <f t="shared" si="7"/>
        <v>452.32</v>
      </c>
    </row>
    <row r="167" spans="1:20" ht="24" outlineLevel="1">
      <c r="A167" t="s">
        <v>746</v>
      </c>
      <c r="B167" s="106" t="s">
        <v>264</v>
      </c>
      <c r="C167" s="16" t="s">
        <v>464</v>
      </c>
      <c r="D167" s="2"/>
      <c r="E167" s="2" t="e">
        <f>VLOOKUP(C167,#REF!,5,FALSE)</f>
        <v>#REF!</v>
      </c>
      <c r="F167" s="17">
        <v>0</v>
      </c>
      <c r="G167" s="17">
        <v>133648.66</v>
      </c>
      <c r="H167" s="17">
        <v>0</v>
      </c>
      <c r="I167" s="19">
        <v>133648.66</v>
      </c>
      <c r="J167" s="19" t="e">
        <f t="shared" si="9"/>
        <v>#REF!</v>
      </c>
      <c r="M167" s="2">
        <f t="shared" si="8"/>
        <v>0</v>
      </c>
      <c r="N167" s="163" t="e">
        <f t="shared" si="7"/>
        <v>#REF!</v>
      </c>
    </row>
    <row r="168" spans="1:20" ht="15.75">
      <c r="A168" t="s">
        <v>747</v>
      </c>
      <c r="B168" s="13" t="s">
        <v>784</v>
      </c>
      <c r="C168" s="21" t="s">
        <v>678</v>
      </c>
      <c r="D168" s="22"/>
      <c r="E168" s="22"/>
      <c r="F168" s="23"/>
      <c r="G168" s="23"/>
      <c r="H168" s="23"/>
      <c r="I168" s="28"/>
      <c r="J168" s="33"/>
      <c r="K168" s="36"/>
      <c r="L168" s="36">
        <v>690498.31</v>
      </c>
      <c r="M168" s="2">
        <f t="shared" si="8"/>
        <v>690498.31</v>
      </c>
      <c r="N168" s="163">
        <f t="shared" si="7"/>
        <v>690498.31</v>
      </c>
      <c r="T168" s="38" t="e">
        <f>VLOOKUP(C168,#REF!,5,FALSE)</f>
        <v>#REF!</v>
      </c>
    </row>
    <row r="169" spans="1:20" ht="15.75">
      <c r="A169" t="s">
        <v>747</v>
      </c>
      <c r="B169" s="13" t="s">
        <v>784</v>
      </c>
      <c r="C169" s="16" t="s">
        <v>679</v>
      </c>
      <c r="D169" s="2"/>
      <c r="E169" s="2"/>
      <c r="F169" s="17"/>
      <c r="G169" s="17"/>
      <c r="H169" s="17"/>
      <c r="I169" s="19"/>
      <c r="J169" s="34"/>
      <c r="K169" s="36"/>
      <c r="L169" s="36">
        <v>169188.01</v>
      </c>
      <c r="M169" s="2">
        <f t="shared" si="8"/>
        <v>169188.01</v>
      </c>
      <c r="N169" s="163">
        <f t="shared" si="7"/>
        <v>169188.01</v>
      </c>
      <c r="T169" s="38" t="e">
        <f>VLOOKUP(C169,#REF!,5,FALSE)</f>
        <v>#REF!</v>
      </c>
    </row>
    <row r="170" spans="1:20" ht="15.75">
      <c r="A170" t="s">
        <v>747</v>
      </c>
      <c r="B170" s="13" t="s">
        <v>784</v>
      </c>
      <c r="C170" s="16" t="s">
        <v>720</v>
      </c>
      <c r="D170" s="2"/>
      <c r="E170" s="2"/>
      <c r="F170" s="17"/>
      <c r="G170" s="17"/>
      <c r="H170" s="17"/>
      <c r="I170" s="19"/>
      <c r="J170" s="34"/>
      <c r="K170" s="36"/>
      <c r="L170" s="160">
        <v>-750000</v>
      </c>
      <c r="M170" s="2">
        <f t="shared" si="8"/>
        <v>-750000</v>
      </c>
      <c r="N170" s="163">
        <f t="shared" si="7"/>
        <v>-750000</v>
      </c>
      <c r="T170" s="38" t="e">
        <f>VLOOKUP(C170,#REF!,5,FALSE)</f>
        <v>#REF!</v>
      </c>
    </row>
    <row r="171" spans="1:20" ht="15.75">
      <c r="A171" t="s">
        <v>747</v>
      </c>
      <c r="B171" s="13" t="s">
        <v>784</v>
      </c>
      <c r="C171" s="16" t="s">
        <v>721</v>
      </c>
      <c r="D171" s="2"/>
      <c r="E171" s="2"/>
      <c r="F171" s="17"/>
      <c r="G171" s="17"/>
      <c r="H171" s="17"/>
      <c r="I171" s="19"/>
      <c r="J171" s="34"/>
      <c r="K171" s="36"/>
      <c r="L171" s="160">
        <v>-187520</v>
      </c>
      <c r="M171" s="2">
        <f t="shared" si="8"/>
        <v>-187520</v>
      </c>
      <c r="N171" s="163">
        <f t="shared" si="7"/>
        <v>-187520</v>
      </c>
      <c r="T171" s="38" t="e">
        <f>VLOOKUP(C171,#REF!,5,FALSE)</f>
        <v>#REF!</v>
      </c>
    </row>
    <row r="172" spans="1:20" ht="15.75">
      <c r="A172" t="s">
        <v>747</v>
      </c>
      <c r="B172" s="13" t="s">
        <v>762</v>
      </c>
      <c r="C172" s="29" t="s">
        <v>465</v>
      </c>
      <c r="D172" s="29"/>
      <c r="E172" s="29"/>
      <c r="F172" s="31">
        <v>0</v>
      </c>
      <c r="G172" s="31">
        <v>13091.82</v>
      </c>
      <c r="H172" s="31">
        <v>0</v>
      </c>
      <c r="I172" s="32">
        <v>13091.82</v>
      </c>
      <c r="J172" s="35"/>
      <c r="K172" s="36"/>
      <c r="L172" s="36"/>
      <c r="M172" s="2">
        <f t="shared" si="8"/>
        <v>0</v>
      </c>
      <c r="N172" s="163">
        <f t="shared" si="7"/>
        <v>0</v>
      </c>
      <c r="T172" s="2" t="e">
        <f>VLOOKUP(C172,#REF!,5,FALSE)</f>
        <v>#REF!</v>
      </c>
    </row>
    <row r="173" spans="1:20" ht="15.75">
      <c r="A173" t="s">
        <v>747</v>
      </c>
      <c r="B173" s="13" t="s">
        <v>762</v>
      </c>
      <c r="C173" s="16" t="s">
        <v>466</v>
      </c>
      <c r="D173" s="16"/>
      <c r="E173" s="16"/>
      <c r="F173" s="17">
        <v>0</v>
      </c>
      <c r="G173" s="17">
        <v>48.99</v>
      </c>
      <c r="H173" s="17">
        <v>0</v>
      </c>
      <c r="I173" s="19">
        <v>48.99</v>
      </c>
      <c r="J173" s="34"/>
      <c r="K173" s="36"/>
      <c r="L173" s="36"/>
      <c r="M173" s="2">
        <f t="shared" si="8"/>
        <v>0</v>
      </c>
      <c r="N173" s="163">
        <f t="shared" si="7"/>
        <v>0</v>
      </c>
      <c r="T173" s="2" t="e">
        <f>VLOOKUP(C173,#REF!,5,FALSE)</f>
        <v>#REF!</v>
      </c>
    </row>
    <row r="174" spans="1:20" ht="24">
      <c r="A174" t="s">
        <v>747</v>
      </c>
      <c r="B174" s="13" t="s">
        <v>762</v>
      </c>
      <c r="C174" s="16" t="s">
        <v>467</v>
      </c>
      <c r="D174" s="16"/>
      <c r="E174" s="16"/>
      <c r="F174" s="17">
        <v>0</v>
      </c>
      <c r="G174" s="17">
        <v>112324.47</v>
      </c>
      <c r="H174" s="17">
        <v>4943.41</v>
      </c>
      <c r="I174" s="19">
        <v>107381.06</v>
      </c>
      <c r="J174" s="34"/>
      <c r="K174" s="36" t="e">
        <f>VLOOKUP(C174,#REF!,2,FALSE)</f>
        <v>#REF!</v>
      </c>
      <c r="L174" s="36"/>
      <c r="M174" s="2" t="e">
        <f t="shared" si="8"/>
        <v>#REF!</v>
      </c>
      <c r="N174" s="163" t="e">
        <f t="shared" si="7"/>
        <v>#REF!</v>
      </c>
      <c r="T174" s="2" t="e">
        <f>VLOOKUP(C174,#REF!,5,FALSE)</f>
        <v>#REF!</v>
      </c>
    </row>
    <row r="175" spans="1:20" ht="15.75">
      <c r="A175" t="s">
        <v>747</v>
      </c>
      <c r="B175" s="13" t="s">
        <v>762</v>
      </c>
      <c r="C175" s="25" t="s">
        <v>468</v>
      </c>
      <c r="D175" s="16"/>
      <c r="E175" s="16"/>
      <c r="F175" s="17">
        <v>0</v>
      </c>
      <c r="G175" s="17">
        <v>234505.65</v>
      </c>
      <c r="H175" s="17">
        <v>58910.2</v>
      </c>
      <c r="I175" s="19">
        <v>175595.45</v>
      </c>
      <c r="J175" s="34"/>
      <c r="K175" s="36" t="e">
        <f>VLOOKUP(C175,#REF!,2,FALSE)</f>
        <v>#REF!</v>
      </c>
      <c r="L175" s="36"/>
      <c r="M175" s="2" t="e">
        <f t="shared" si="8"/>
        <v>#REF!</v>
      </c>
      <c r="N175" s="163" t="e">
        <f t="shared" si="7"/>
        <v>#REF!</v>
      </c>
      <c r="T175" s="2" t="e">
        <f>VLOOKUP(C175,#REF!,5,FALSE)</f>
        <v>#REF!</v>
      </c>
    </row>
    <row r="176" spans="1:20" ht="24">
      <c r="A176" t="s">
        <v>747</v>
      </c>
      <c r="B176" s="13" t="s">
        <v>762</v>
      </c>
      <c r="C176" s="25" t="s">
        <v>675</v>
      </c>
      <c r="D176" s="16"/>
      <c r="E176" s="16"/>
      <c r="F176" s="17"/>
      <c r="G176" s="17"/>
      <c r="H176" s="17"/>
      <c r="I176" s="19"/>
      <c r="J176" s="34"/>
      <c r="K176" s="36" t="e">
        <f>VLOOKUP(C176,#REF!,2,FALSE)</f>
        <v>#REF!</v>
      </c>
      <c r="L176" s="36"/>
      <c r="M176" s="2" t="e">
        <f t="shared" si="8"/>
        <v>#REF!</v>
      </c>
      <c r="N176" s="163" t="e">
        <f t="shared" si="7"/>
        <v>#REF!</v>
      </c>
      <c r="T176" s="2" t="e">
        <f>VLOOKUP(C176,#REF!,5,FALSE)</f>
        <v>#REF!</v>
      </c>
    </row>
    <row r="177" spans="1:20" ht="15.75">
      <c r="A177" t="s">
        <v>747</v>
      </c>
      <c r="B177" s="13" t="s">
        <v>762</v>
      </c>
      <c r="C177" s="16" t="s">
        <v>469</v>
      </c>
      <c r="D177" s="16"/>
      <c r="E177" s="16"/>
      <c r="F177" s="17">
        <v>0</v>
      </c>
      <c r="G177" s="17">
        <v>75757.09</v>
      </c>
      <c r="H177" s="17">
        <v>7.0000000000000007E-2</v>
      </c>
      <c r="I177" s="19">
        <v>75757.02</v>
      </c>
      <c r="J177" s="34"/>
      <c r="K177" s="36" t="e">
        <f>VLOOKUP(C177,#REF!,2,FALSE)</f>
        <v>#REF!</v>
      </c>
      <c r="L177" s="36"/>
      <c r="M177" s="2" t="e">
        <f t="shared" si="8"/>
        <v>#REF!</v>
      </c>
      <c r="N177" s="163" t="e">
        <f t="shared" si="7"/>
        <v>#REF!</v>
      </c>
      <c r="T177" s="2" t="e">
        <f>VLOOKUP(C177,#REF!,5,FALSE)</f>
        <v>#REF!</v>
      </c>
    </row>
    <row r="178" spans="1:20" ht="15.75">
      <c r="A178" t="s">
        <v>747</v>
      </c>
      <c r="B178" s="13" t="s">
        <v>762</v>
      </c>
      <c r="C178" s="16" t="s">
        <v>732</v>
      </c>
      <c r="D178" s="16"/>
      <c r="E178" s="16"/>
      <c r="F178" s="17">
        <v>0</v>
      </c>
      <c r="G178" s="17">
        <v>402.7</v>
      </c>
      <c r="H178" s="17">
        <v>0</v>
      </c>
      <c r="I178" s="19">
        <v>402.7</v>
      </c>
      <c r="J178" s="34"/>
      <c r="K178" s="36" t="e">
        <f>VLOOKUP(C178,#REF!,2,FALSE)</f>
        <v>#REF!</v>
      </c>
      <c r="L178" s="36"/>
      <c r="M178" s="2" t="e">
        <f t="shared" si="8"/>
        <v>#REF!</v>
      </c>
      <c r="N178" s="163" t="e">
        <f t="shared" si="7"/>
        <v>#REF!</v>
      </c>
      <c r="T178" s="2" t="e">
        <f>VLOOKUP(C178,#REF!,5,FALSE)</f>
        <v>#REF!</v>
      </c>
    </row>
    <row r="179" spans="1:20" ht="15.75">
      <c r="A179" t="s">
        <v>747</v>
      </c>
      <c r="B179" s="13" t="s">
        <v>762</v>
      </c>
      <c r="C179" s="16" t="s">
        <v>676</v>
      </c>
      <c r="D179" s="16"/>
      <c r="E179" s="16"/>
      <c r="F179" s="17"/>
      <c r="G179" s="17"/>
      <c r="H179" s="17"/>
      <c r="I179" s="19"/>
      <c r="J179" s="34"/>
      <c r="K179" s="36"/>
      <c r="L179" s="36"/>
      <c r="M179" s="2">
        <f t="shared" si="8"/>
        <v>0</v>
      </c>
      <c r="N179" s="163">
        <f t="shared" si="7"/>
        <v>0</v>
      </c>
      <c r="T179" s="2" t="e">
        <f>VLOOKUP(C179,#REF!,5,FALSE)</f>
        <v>#REF!</v>
      </c>
    </row>
    <row r="180" spans="1:20" ht="15.75">
      <c r="A180" t="s">
        <v>747</v>
      </c>
      <c r="B180" s="13" t="s">
        <v>762</v>
      </c>
      <c r="C180" s="16" t="s">
        <v>470</v>
      </c>
      <c r="D180" s="16"/>
      <c r="E180" s="16"/>
      <c r="F180" s="17">
        <v>0</v>
      </c>
      <c r="G180" s="17">
        <v>141902.73000000001</v>
      </c>
      <c r="H180" s="17">
        <v>12675.91</v>
      </c>
      <c r="I180" s="19">
        <v>129226.82</v>
      </c>
      <c r="J180" s="34"/>
      <c r="K180" s="36" t="e">
        <f>VLOOKUP(C180,#REF!,2,FALSE)</f>
        <v>#REF!</v>
      </c>
      <c r="L180" s="36"/>
      <c r="M180" s="2" t="e">
        <f t="shared" si="8"/>
        <v>#REF!</v>
      </c>
      <c r="N180" s="163" t="e">
        <f t="shared" si="7"/>
        <v>#REF!</v>
      </c>
      <c r="T180" s="2" t="e">
        <f>VLOOKUP(C180,#REF!,5,FALSE)</f>
        <v>#REF!</v>
      </c>
    </row>
    <row r="181" spans="1:20" ht="15.75">
      <c r="A181" t="s">
        <v>747</v>
      </c>
      <c r="B181" s="13" t="s">
        <v>762</v>
      </c>
      <c r="C181" s="16" t="s">
        <v>677</v>
      </c>
      <c r="D181" s="16"/>
      <c r="E181" s="16"/>
      <c r="F181" s="17"/>
      <c r="G181" s="17"/>
      <c r="H181" s="17"/>
      <c r="I181" s="19"/>
      <c r="J181" s="34"/>
      <c r="K181" s="36"/>
      <c r="L181" s="36"/>
      <c r="M181" s="2">
        <f t="shared" si="8"/>
        <v>0</v>
      </c>
      <c r="N181" s="163">
        <f t="shared" si="7"/>
        <v>0</v>
      </c>
      <c r="T181" s="2" t="e">
        <f>VLOOKUP(C181,#REF!,5,FALSE)</f>
        <v>#REF!</v>
      </c>
    </row>
    <row r="182" spans="1:20" ht="15.75">
      <c r="A182" t="s">
        <v>747</v>
      </c>
      <c r="B182" s="13" t="s">
        <v>762</v>
      </c>
      <c r="C182" s="16" t="s">
        <v>471</v>
      </c>
      <c r="D182" s="16"/>
      <c r="E182" s="16"/>
      <c r="F182" s="17">
        <v>0</v>
      </c>
      <c r="G182" s="17">
        <v>2585.54</v>
      </c>
      <c r="H182" s="17">
        <v>0</v>
      </c>
      <c r="I182" s="19">
        <v>2585.54</v>
      </c>
      <c r="J182" s="34"/>
      <c r="K182" s="36"/>
      <c r="L182" s="36"/>
      <c r="M182" s="2">
        <f t="shared" si="8"/>
        <v>0</v>
      </c>
      <c r="N182" s="163">
        <f t="shared" si="7"/>
        <v>0</v>
      </c>
      <c r="T182" s="2" t="e">
        <f>VLOOKUP(C182,#REF!,5,FALSE)</f>
        <v>#REF!</v>
      </c>
    </row>
    <row r="183" spans="1:20" ht="15.75">
      <c r="A183" t="s">
        <v>747</v>
      </c>
      <c r="B183" s="13" t="s">
        <v>762</v>
      </c>
      <c r="C183" s="16" t="s">
        <v>733</v>
      </c>
      <c r="D183" s="16"/>
      <c r="E183" s="16"/>
      <c r="F183" s="17"/>
      <c r="G183" s="17"/>
      <c r="H183" s="17"/>
      <c r="I183" s="19"/>
      <c r="J183" s="34"/>
      <c r="K183" s="36" t="e">
        <f>VLOOKUP(C183,#REF!,2,FALSE)</f>
        <v>#REF!</v>
      </c>
      <c r="L183" s="36"/>
      <c r="M183" s="2" t="e">
        <f t="shared" si="8"/>
        <v>#REF!</v>
      </c>
      <c r="N183" s="163" t="e">
        <f t="shared" si="7"/>
        <v>#REF!</v>
      </c>
    </row>
    <row r="184" spans="1:20" ht="15.75">
      <c r="A184" t="s">
        <v>747</v>
      </c>
      <c r="B184" s="13" t="s">
        <v>762</v>
      </c>
      <c r="C184" s="16" t="s">
        <v>472</v>
      </c>
      <c r="D184" s="16"/>
      <c r="E184" s="16"/>
      <c r="F184" s="17">
        <v>0</v>
      </c>
      <c r="G184" s="17">
        <v>93203.05</v>
      </c>
      <c r="H184" s="17">
        <v>8955.8799999999992</v>
      </c>
      <c r="I184" s="19">
        <v>84247.17</v>
      </c>
      <c r="J184" s="34"/>
      <c r="K184" s="36" t="e">
        <f>VLOOKUP(C184,#REF!,2,FALSE)</f>
        <v>#REF!</v>
      </c>
      <c r="L184" s="36"/>
      <c r="M184" s="2" t="e">
        <f t="shared" si="8"/>
        <v>#REF!</v>
      </c>
      <c r="N184" s="163" t="e">
        <f t="shared" si="7"/>
        <v>#REF!</v>
      </c>
      <c r="T184" s="2" t="e">
        <f>VLOOKUP(C184,#REF!,5,FALSE)</f>
        <v>#REF!</v>
      </c>
    </row>
    <row r="185" spans="1:20" ht="24">
      <c r="A185" t="s">
        <v>747</v>
      </c>
      <c r="B185" s="13" t="s">
        <v>762</v>
      </c>
      <c r="C185" s="16" t="s">
        <v>473</v>
      </c>
      <c r="D185" s="16"/>
      <c r="E185" s="16"/>
      <c r="F185" s="17">
        <v>0</v>
      </c>
      <c r="G185" s="17">
        <v>808.08</v>
      </c>
      <c r="H185" s="17">
        <v>0</v>
      </c>
      <c r="I185" s="19">
        <v>808.08</v>
      </c>
      <c r="J185" s="34"/>
      <c r="K185" s="36"/>
      <c r="L185" s="36"/>
      <c r="M185" s="2">
        <f t="shared" si="8"/>
        <v>0</v>
      </c>
      <c r="N185" s="163">
        <f t="shared" si="7"/>
        <v>0</v>
      </c>
      <c r="T185" s="2" t="e">
        <f>VLOOKUP(C185,#REF!,5,FALSE)</f>
        <v>#REF!</v>
      </c>
    </row>
    <row r="186" spans="1:20" ht="24">
      <c r="A186" t="s">
        <v>747</v>
      </c>
      <c r="B186" s="13" t="s">
        <v>762</v>
      </c>
      <c r="C186" s="16" t="s">
        <v>474</v>
      </c>
      <c r="D186" s="16"/>
      <c r="E186" s="16"/>
      <c r="F186" s="17">
        <v>0</v>
      </c>
      <c r="G186" s="17">
        <v>23103.07</v>
      </c>
      <c r="H186" s="17">
        <v>1098.03</v>
      </c>
      <c r="I186" s="19">
        <v>22005.040000000001</v>
      </c>
      <c r="J186" s="34"/>
      <c r="K186" s="36" t="e">
        <f>VLOOKUP(C186,#REF!,2,FALSE)</f>
        <v>#REF!</v>
      </c>
      <c r="L186" s="36"/>
      <c r="M186" s="2" t="e">
        <f t="shared" si="8"/>
        <v>#REF!</v>
      </c>
      <c r="N186" s="163" t="e">
        <f t="shared" si="7"/>
        <v>#REF!</v>
      </c>
      <c r="T186" s="2" t="e">
        <f>VLOOKUP(C186,#REF!,5,FALSE)</f>
        <v>#REF!</v>
      </c>
    </row>
    <row r="187" spans="1:20" ht="24">
      <c r="A187" t="s">
        <v>747</v>
      </c>
      <c r="B187" s="13" t="s">
        <v>762</v>
      </c>
      <c r="C187" s="16" t="s">
        <v>475</v>
      </c>
      <c r="D187" s="16"/>
      <c r="E187" s="16"/>
      <c r="F187" s="17">
        <v>0</v>
      </c>
      <c r="G187" s="17">
        <v>119.99</v>
      </c>
      <c r="H187" s="17">
        <v>0</v>
      </c>
      <c r="I187" s="19">
        <v>119.99</v>
      </c>
      <c r="J187" s="34"/>
      <c r="K187" s="36" t="e">
        <f>VLOOKUP(C187,#REF!,2,FALSE)</f>
        <v>#REF!</v>
      </c>
      <c r="L187" s="36"/>
      <c r="M187" s="2" t="e">
        <f t="shared" si="8"/>
        <v>#REF!</v>
      </c>
      <c r="N187" s="163" t="e">
        <f t="shared" si="7"/>
        <v>#REF!</v>
      </c>
      <c r="T187" s="2" t="e">
        <f>VLOOKUP(C187,#REF!,5,FALSE)</f>
        <v>#REF!</v>
      </c>
    </row>
    <row r="188" spans="1:20" ht="15.75">
      <c r="A188" t="s">
        <v>747</v>
      </c>
      <c r="B188" s="13" t="s">
        <v>762</v>
      </c>
      <c r="C188" s="24" t="s">
        <v>476</v>
      </c>
      <c r="D188" s="16"/>
      <c r="E188" s="16"/>
      <c r="F188" s="17">
        <v>0</v>
      </c>
      <c r="G188" s="17">
        <v>2732.97</v>
      </c>
      <c r="H188" s="17">
        <v>465.31</v>
      </c>
      <c r="I188" s="19">
        <v>2267.66</v>
      </c>
      <c r="J188" s="34"/>
      <c r="K188" s="36"/>
      <c r="L188" s="36"/>
      <c r="M188" s="2">
        <f t="shared" si="8"/>
        <v>0</v>
      </c>
      <c r="N188" s="163">
        <f t="shared" si="7"/>
        <v>0</v>
      </c>
      <c r="T188" s="2" t="e">
        <f>VLOOKUP(C188,#REF!,5,FALSE)</f>
        <v>#REF!</v>
      </c>
    </row>
    <row r="189" spans="1:20" ht="15.75">
      <c r="A189" t="s">
        <v>747</v>
      </c>
      <c r="B189" s="13" t="s">
        <v>762</v>
      </c>
      <c r="C189" s="24" t="s">
        <v>742</v>
      </c>
      <c r="D189" s="16"/>
      <c r="E189" s="16"/>
      <c r="F189" s="17"/>
      <c r="G189" s="17"/>
      <c r="H189" s="17"/>
      <c r="I189" s="19"/>
      <c r="J189" s="34"/>
      <c r="K189" s="36" t="e">
        <f>VLOOKUP(C189,#REF!,2,FALSE)</f>
        <v>#REF!</v>
      </c>
      <c r="L189" s="36"/>
      <c r="M189" s="2" t="e">
        <f t="shared" si="8"/>
        <v>#REF!</v>
      </c>
      <c r="N189" s="163" t="e">
        <f t="shared" si="7"/>
        <v>#REF!</v>
      </c>
      <c r="T189" s="30"/>
    </row>
    <row r="190" spans="1:20" ht="15.75">
      <c r="A190" t="s">
        <v>747</v>
      </c>
      <c r="B190" s="13" t="s">
        <v>762</v>
      </c>
      <c r="C190" s="157" t="s">
        <v>477</v>
      </c>
      <c r="D190" s="16"/>
      <c r="E190" s="16"/>
      <c r="F190" s="17">
        <v>0</v>
      </c>
      <c r="G190" s="17">
        <v>5366.06</v>
      </c>
      <c r="H190" s="17">
        <v>0</v>
      </c>
      <c r="I190" s="19">
        <v>5366.06</v>
      </c>
      <c r="J190" s="34"/>
      <c r="K190" s="36" t="e">
        <f>VLOOKUP(C190,#REF!,2,FALSE)</f>
        <v>#REF!</v>
      </c>
      <c r="L190" s="36"/>
      <c r="M190" s="2" t="e">
        <f t="shared" si="8"/>
        <v>#REF!</v>
      </c>
      <c r="N190" s="163" t="e">
        <f t="shared" si="7"/>
        <v>#REF!</v>
      </c>
      <c r="T190" s="2" t="e">
        <f>VLOOKUP(C190,#REF!,5,FALSE)</f>
        <v>#REF!</v>
      </c>
    </row>
    <row r="191" spans="1:20" ht="24">
      <c r="A191" t="s">
        <v>747</v>
      </c>
      <c r="B191" s="13" t="s">
        <v>762</v>
      </c>
      <c r="C191" s="16" t="s">
        <v>478</v>
      </c>
      <c r="D191" s="16"/>
      <c r="E191" s="16"/>
      <c r="F191" s="17">
        <v>0</v>
      </c>
      <c r="G191" s="17">
        <v>2149.7199999999998</v>
      </c>
      <c r="H191" s="17">
        <v>0</v>
      </c>
      <c r="I191" s="19">
        <v>2149.7199999999998</v>
      </c>
      <c r="J191" s="34"/>
      <c r="K191" s="36"/>
      <c r="L191" s="36"/>
      <c r="M191" s="2">
        <f t="shared" si="8"/>
        <v>0</v>
      </c>
      <c r="N191" s="163">
        <f t="shared" si="7"/>
        <v>0</v>
      </c>
      <c r="T191" s="2" t="e">
        <f>VLOOKUP(C191,#REF!,5,FALSE)</f>
        <v>#REF!</v>
      </c>
    </row>
    <row r="192" spans="1:20" ht="24">
      <c r="A192" t="s">
        <v>747</v>
      </c>
      <c r="B192" s="13" t="s">
        <v>762</v>
      </c>
      <c r="C192" s="16" t="s">
        <v>680</v>
      </c>
      <c r="D192" s="16"/>
      <c r="E192" s="16"/>
      <c r="F192" s="17"/>
      <c r="G192" s="17"/>
      <c r="H192" s="17"/>
      <c r="I192" s="19"/>
      <c r="J192" s="34"/>
      <c r="K192" s="36"/>
      <c r="L192" s="36"/>
      <c r="M192" s="2">
        <f t="shared" si="8"/>
        <v>0</v>
      </c>
      <c r="N192" s="163">
        <f t="shared" si="7"/>
        <v>0</v>
      </c>
      <c r="T192" s="2" t="e">
        <f>VLOOKUP(C192,#REF!,5,FALSE)</f>
        <v>#REF!</v>
      </c>
    </row>
    <row r="193" spans="1:20" ht="15.75">
      <c r="A193" t="s">
        <v>747</v>
      </c>
      <c r="B193" s="13" t="s">
        <v>762</v>
      </c>
      <c r="C193" s="16" t="s">
        <v>479</v>
      </c>
      <c r="D193" s="16"/>
      <c r="E193" s="16"/>
      <c r="F193" s="17">
        <v>0</v>
      </c>
      <c r="G193" s="17">
        <v>3</v>
      </c>
      <c r="H193" s="17">
        <v>0</v>
      </c>
      <c r="I193" s="19">
        <v>3</v>
      </c>
      <c r="J193" s="34"/>
      <c r="K193" s="36"/>
      <c r="L193" s="36"/>
      <c r="M193" s="2">
        <f t="shared" si="8"/>
        <v>0</v>
      </c>
      <c r="N193" s="163">
        <f t="shared" si="7"/>
        <v>0</v>
      </c>
      <c r="T193" s="2" t="e">
        <f>VLOOKUP(C193,#REF!,5,FALSE)</f>
        <v>#REF!</v>
      </c>
    </row>
    <row r="194" spans="1:20" ht="24">
      <c r="A194" t="s">
        <v>747</v>
      </c>
      <c r="B194" s="13" t="s">
        <v>762</v>
      </c>
      <c r="C194" s="16" t="s">
        <v>480</v>
      </c>
      <c r="D194" s="16"/>
      <c r="E194" s="16"/>
      <c r="F194" s="17">
        <v>0</v>
      </c>
      <c r="G194" s="17">
        <v>267.35000000000002</v>
      </c>
      <c r="H194" s="17">
        <v>0</v>
      </c>
      <c r="I194" s="19">
        <v>267.35000000000002</v>
      </c>
      <c r="J194" s="34"/>
      <c r="K194" s="36"/>
      <c r="L194" s="36"/>
      <c r="M194" s="2">
        <f t="shared" si="8"/>
        <v>0</v>
      </c>
      <c r="N194" s="163">
        <f t="shared" si="7"/>
        <v>0</v>
      </c>
      <c r="T194" s="2" t="e">
        <f>VLOOKUP(C194,#REF!,5,FALSE)</f>
        <v>#REF!</v>
      </c>
    </row>
    <row r="195" spans="1:20" ht="24">
      <c r="A195" t="s">
        <v>747</v>
      </c>
      <c r="B195" s="13" t="s">
        <v>762</v>
      </c>
      <c r="C195" s="16" t="s">
        <v>481</v>
      </c>
      <c r="D195" s="16"/>
      <c r="E195" s="16"/>
      <c r="F195" s="17">
        <v>0</v>
      </c>
      <c r="G195" s="17">
        <v>13232.19</v>
      </c>
      <c r="H195" s="17">
        <v>0</v>
      </c>
      <c r="I195" s="19">
        <v>13232.19</v>
      </c>
      <c r="J195" s="34"/>
      <c r="K195" s="36" t="e">
        <f>VLOOKUP(C195,#REF!,2,FALSE)</f>
        <v>#REF!</v>
      </c>
      <c r="L195" s="36"/>
      <c r="M195" s="2" t="e">
        <f t="shared" si="8"/>
        <v>#REF!</v>
      </c>
      <c r="N195" s="163" t="e">
        <f t="shared" ref="N195:N258" si="10">+J195+M195</f>
        <v>#REF!</v>
      </c>
      <c r="T195" s="2" t="e">
        <f>VLOOKUP(C195,#REF!,5,FALSE)</f>
        <v>#REF!</v>
      </c>
    </row>
    <row r="196" spans="1:20" ht="24">
      <c r="A196" t="s">
        <v>747</v>
      </c>
      <c r="B196" s="13" t="s">
        <v>762</v>
      </c>
      <c r="C196" s="16" t="s">
        <v>482</v>
      </c>
      <c r="D196" s="16"/>
      <c r="E196" s="16"/>
      <c r="F196" s="17">
        <v>0</v>
      </c>
      <c r="G196" s="17">
        <v>400.32</v>
      </c>
      <c r="H196" s="17">
        <v>0</v>
      </c>
      <c r="I196" s="19">
        <v>400.32</v>
      </c>
      <c r="J196" s="34"/>
      <c r="K196" s="36"/>
      <c r="L196" s="36"/>
      <c r="M196" s="2">
        <f t="shared" si="8"/>
        <v>0</v>
      </c>
      <c r="N196" s="163">
        <f t="shared" si="10"/>
        <v>0</v>
      </c>
      <c r="T196" s="2" t="e">
        <f>VLOOKUP(C196,#REF!,5,FALSE)</f>
        <v>#REF!</v>
      </c>
    </row>
    <row r="197" spans="1:20" ht="15.75">
      <c r="A197" t="s">
        <v>747</v>
      </c>
      <c r="B197" s="13" t="s">
        <v>762</v>
      </c>
      <c r="C197" s="16" t="s">
        <v>483</v>
      </c>
      <c r="D197" s="16"/>
      <c r="E197" s="16"/>
      <c r="F197" s="17">
        <v>0</v>
      </c>
      <c r="G197" s="17">
        <v>2152.65</v>
      </c>
      <c r="H197" s="17">
        <v>0</v>
      </c>
      <c r="I197" s="19">
        <v>2152.65</v>
      </c>
      <c r="J197" s="34"/>
      <c r="K197" s="36"/>
      <c r="L197" s="36"/>
      <c r="M197" s="2">
        <f t="shared" ref="M197:M259" si="11">K197+L197</f>
        <v>0</v>
      </c>
      <c r="N197" s="163">
        <f t="shared" si="10"/>
        <v>0</v>
      </c>
      <c r="T197" s="2" t="e">
        <f>VLOOKUP(C197,#REF!,5,FALSE)</f>
        <v>#REF!</v>
      </c>
    </row>
    <row r="198" spans="1:20" ht="15.75">
      <c r="A198" t="s">
        <v>747</v>
      </c>
      <c r="B198" s="13" t="s">
        <v>762</v>
      </c>
      <c r="C198" s="16" t="s">
        <v>484</v>
      </c>
      <c r="D198" s="16"/>
      <c r="E198" s="16"/>
      <c r="F198" s="17">
        <v>0</v>
      </c>
      <c r="G198" s="17">
        <v>3668.83</v>
      </c>
      <c r="H198" s="17">
        <v>0</v>
      </c>
      <c r="I198" s="19">
        <v>3668.83</v>
      </c>
      <c r="J198" s="34"/>
      <c r="K198" s="36" t="e">
        <f>VLOOKUP(C198,#REF!,2,FALSE)</f>
        <v>#REF!</v>
      </c>
      <c r="L198" s="36"/>
      <c r="M198" s="2" t="e">
        <f t="shared" si="11"/>
        <v>#REF!</v>
      </c>
      <c r="N198" s="163" t="e">
        <f t="shared" si="10"/>
        <v>#REF!</v>
      </c>
      <c r="T198" s="2" t="e">
        <f>VLOOKUP(C198,#REF!,5,FALSE)</f>
        <v>#REF!</v>
      </c>
    </row>
    <row r="199" spans="1:20" ht="24">
      <c r="A199" t="s">
        <v>747</v>
      </c>
      <c r="B199" s="13" t="s">
        <v>762</v>
      </c>
      <c r="C199" s="16" t="s">
        <v>485</v>
      </c>
      <c r="D199" s="16"/>
      <c r="E199" s="16"/>
      <c r="F199" s="17">
        <v>0</v>
      </c>
      <c r="G199" s="17">
        <v>2037.93</v>
      </c>
      <c r="H199" s="17">
        <v>0</v>
      </c>
      <c r="I199" s="19">
        <v>2037.93</v>
      </c>
      <c r="J199" s="34"/>
      <c r="K199" s="36"/>
      <c r="L199" s="36"/>
      <c r="M199" s="2">
        <f t="shared" si="11"/>
        <v>0</v>
      </c>
      <c r="N199" s="163">
        <f t="shared" si="10"/>
        <v>0</v>
      </c>
      <c r="T199" s="2" t="e">
        <f>VLOOKUP(C199,#REF!,5,FALSE)</f>
        <v>#REF!</v>
      </c>
    </row>
    <row r="200" spans="1:20" ht="15.75">
      <c r="A200" t="s">
        <v>747</v>
      </c>
      <c r="B200" s="13" t="s">
        <v>764</v>
      </c>
      <c r="C200" t="s">
        <v>731</v>
      </c>
      <c r="D200" s="151"/>
      <c r="E200" s="16"/>
      <c r="F200" s="17"/>
      <c r="G200" s="17"/>
      <c r="H200" s="17"/>
      <c r="I200" s="19"/>
      <c r="J200" s="34"/>
      <c r="K200" s="36" t="e">
        <f>VLOOKUP(C200,#REF!,2,FALSE)</f>
        <v>#REF!</v>
      </c>
      <c r="L200" s="36"/>
      <c r="M200" s="2" t="e">
        <f t="shared" si="11"/>
        <v>#REF!</v>
      </c>
      <c r="N200" s="163" t="e">
        <f t="shared" si="10"/>
        <v>#REF!</v>
      </c>
      <c r="T200" s="30"/>
    </row>
    <row r="201" spans="1:20" ht="15.75">
      <c r="A201" t="s">
        <v>747</v>
      </c>
      <c r="B201" s="13" t="s">
        <v>764</v>
      </c>
      <c r="C201" t="s">
        <v>730</v>
      </c>
      <c r="D201" s="151"/>
      <c r="E201" s="16"/>
      <c r="F201" s="17"/>
      <c r="G201" s="17"/>
      <c r="H201" s="17"/>
      <c r="I201" s="19"/>
      <c r="J201" s="34"/>
      <c r="K201" s="36" t="e">
        <f>VLOOKUP(C201,#REF!,2,FALSE)</f>
        <v>#REF!</v>
      </c>
      <c r="L201" s="36"/>
      <c r="M201" s="2" t="e">
        <f t="shared" si="11"/>
        <v>#REF!</v>
      </c>
      <c r="N201" s="163" t="e">
        <f t="shared" si="10"/>
        <v>#REF!</v>
      </c>
      <c r="T201" s="30"/>
    </row>
    <row r="202" spans="1:20" ht="24">
      <c r="A202" t="s">
        <v>747</v>
      </c>
      <c r="B202" s="13" t="s">
        <v>764</v>
      </c>
      <c r="C202" s="16" t="s">
        <v>486</v>
      </c>
      <c r="D202" s="16"/>
      <c r="E202" s="16"/>
      <c r="F202" s="17">
        <v>0</v>
      </c>
      <c r="G202" s="17">
        <v>57680.04</v>
      </c>
      <c r="H202" s="17">
        <v>16988.04</v>
      </c>
      <c r="I202" s="19">
        <v>40692</v>
      </c>
      <c r="J202" s="34"/>
      <c r="K202" s="36"/>
      <c r="L202" s="36"/>
      <c r="M202" s="2">
        <f t="shared" si="11"/>
        <v>0</v>
      </c>
      <c r="N202" s="163">
        <f t="shared" si="10"/>
        <v>0</v>
      </c>
      <c r="T202" s="2" t="e">
        <f>VLOOKUP(C202,#REF!,5,FALSE)</f>
        <v>#REF!</v>
      </c>
    </row>
    <row r="203" spans="1:20" ht="15.75">
      <c r="A203" t="s">
        <v>747</v>
      </c>
      <c r="B203" s="13" t="s">
        <v>764</v>
      </c>
      <c r="C203" s="16" t="s">
        <v>487</v>
      </c>
      <c r="D203" s="16"/>
      <c r="E203" s="16"/>
      <c r="F203" s="17">
        <v>0</v>
      </c>
      <c r="G203" s="17">
        <v>151061.89000000001</v>
      </c>
      <c r="H203" s="17">
        <v>30600</v>
      </c>
      <c r="I203" s="19">
        <v>120461.89</v>
      </c>
      <c r="J203" s="34"/>
      <c r="K203" s="36" t="e">
        <f>VLOOKUP(C203,#REF!,2,FALSE)</f>
        <v>#REF!</v>
      </c>
      <c r="L203" s="36"/>
      <c r="M203" s="2" t="e">
        <f t="shared" si="11"/>
        <v>#REF!</v>
      </c>
      <c r="N203" s="163" t="e">
        <f t="shared" si="10"/>
        <v>#REF!</v>
      </c>
      <c r="T203" s="2" t="e">
        <f>VLOOKUP(C203,#REF!,5,FALSE)</f>
        <v>#REF!</v>
      </c>
    </row>
    <row r="204" spans="1:20" ht="24">
      <c r="A204" t="s">
        <v>747</v>
      </c>
      <c r="B204" s="13" t="s">
        <v>764</v>
      </c>
      <c r="C204" s="16" t="s">
        <v>488</v>
      </c>
      <c r="D204" s="16"/>
      <c r="E204" s="16"/>
      <c r="F204" s="17">
        <v>0</v>
      </c>
      <c r="G204" s="17">
        <v>141.94999999999999</v>
      </c>
      <c r="H204" s="17">
        <v>2</v>
      </c>
      <c r="I204" s="19">
        <v>139.94999999999999</v>
      </c>
      <c r="J204" s="34"/>
      <c r="K204" s="36"/>
      <c r="L204" s="36"/>
      <c r="M204" s="2">
        <f t="shared" si="11"/>
        <v>0</v>
      </c>
      <c r="N204" s="163">
        <f t="shared" si="10"/>
        <v>0</v>
      </c>
      <c r="T204" s="2" t="e">
        <f>VLOOKUP(C204,#REF!,5,FALSE)</f>
        <v>#REF!</v>
      </c>
    </row>
    <row r="205" spans="1:20" ht="15.75">
      <c r="A205" t="s">
        <v>747</v>
      </c>
      <c r="B205" s="13" t="s">
        <v>764</v>
      </c>
      <c r="C205" s="158" t="s">
        <v>741</v>
      </c>
      <c r="D205" s="151"/>
      <c r="E205" s="16"/>
      <c r="F205" s="17"/>
      <c r="G205" s="17"/>
      <c r="H205" s="17"/>
      <c r="I205" s="19"/>
      <c r="J205" s="34"/>
      <c r="K205" s="36"/>
      <c r="L205" s="36"/>
      <c r="M205" s="2">
        <f t="shared" si="11"/>
        <v>0</v>
      </c>
      <c r="N205" s="163">
        <f t="shared" si="10"/>
        <v>0</v>
      </c>
    </row>
    <row r="206" spans="1:20" ht="15.75">
      <c r="A206" t="s">
        <v>747</v>
      </c>
      <c r="B206" s="13" t="s">
        <v>764</v>
      </c>
      <c r="C206" s="158" t="s">
        <v>739</v>
      </c>
      <c r="D206" s="151"/>
      <c r="E206" s="16"/>
      <c r="F206" s="17"/>
      <c r="G206" s="17"/>
      <c r="H206" s="17"/>
      <c r="I206" s="19"/>
      <c r="J206" s="34"/>
      <c r="K206" s="36"/>
      <c r="L206" s="36"/>
      <c r="M206" s="2">
        <f t="shared" si="11"/>
        <v>0</v>
      </c>
      <c r="N206" s="163">
        <f t="shared" si="10"/>
        <v>0</v>
      </c>
    </row>
    <row r="207" spans="1:20" ht="15.75">
      <c r="A207" t="s">
        <v>747</v>
      </c>
      <c r="B207" s="13" t="s">
        <v>764</v>
      </c>
      <c r="C207" s="158" t="s">
        <v>740</v>
      </c>
      <c r="D207" s="151"/>
      <c r="E207" s="16"/>
      <c r="F207" s="17"/>
      <c r="G207" s="17"/>
      <c r="H207" s="17"/>
      <c r="I207" s="19"/>
      <c r="J207" s="34"/>
      <c r="K207" s="36"/>
      <c r="L207" s="36"/>
      <c r="M207" s="2">
        <f t="shared" si="11"/>
        <v>0</v>
      </c>
      <c r="N207" s="163">
        <f t="shared" si="10"/>
        <v>0</v>
      </c>
    </row>
    <row r="208" spans="1:20" ht="24">
      <c r="A208" t="s">
        <v>747</v>
      </c>
      <c r="B208" s="13" t="s">
        <v>764</v>
      </c>
      <c r="C208" s="16" t="s">
        <v>681</v>
      </c>
      <c r="D208" s="16"/>
      <c r="E208" s="16"/>
      <c r="F208" s="17"/>
      <c r="G208" s="17"/>
      <c r="H208" s="17"/>
      <c r="I208" s="19"/>
      <c r="J208" s="34"/>
      <c r="K208" s="36"/>
      <c r="L208" s="36"/>
      <c r="M208" s="2">
        <f t="shared" si="11"/>
        <v>0</v>
      </c>
      <c r="N208" s="163">
        <f t="shared" si="10"/>
        <v>0</v>
      </c>
      <c r="T208" s="2" t="e">
        <f>VLOOKUP(C208,#REF!,5,FALSE)</f>
        <v>#REF!</v>
      </c>
    </row>
    <row r="209" spans="1:20" ht="15.75">
      <c r="A209" t="s">
        <v>747</v>
      </c>
      <c r="B209" s="13" t="s">
        <v>764</v>
      </c>
      <c r="C209" t="s">
        <v>735</v>
      </c>
      <c r="D209" s="151"/>
      <c r="E209" s="16"/>
      <c r="F209" s="17"/>
      <c r="G209" s="17"/>
      <c r="H209" s="17"/>
      <c r="I209" s="19"/>
      <c r="J209" s="34"/>
      <c r="K209" s="36" t="e">
        <f>VLOOKUP(C209,#REF!,2,FALSE)</f>
        <v>#REF!</v>
      </c>
      <c r="L209" s="36"/>
      <c r="M209" s="2" t="e">
        <f t="shared" si="11"/>
        <v>#REF!</v>
      </c>
      <c r="N209" s="163" t="e">
        <f t="shared" si="10"/>
        <v>#REF!</v>
      </c>
      <c r="T209" s="30"/>
    </row>
    <row r="210" spans="1:20" ht="15.75">
      <c r="A210" t="s">
        <v>747</v>
      </c>
      <c r="B210" s="13" t="s">
        <v>764</v>
      </c>
      <c r="C210" s="16" t="s">
        <v>489</v>
      </c>
      <c r="D210" s="16"/>
      <c r="E210" s="16"/>
      <c r="F210" s="17">
        <v>0</v>
      </c>
      <c r="G210" s="17">
        <v>44503.16</v>
      </c>
      <c r="H210" s="17">
        <v>0</v>
      </c>
      <c r="I210" s="19">
        <v>44503.16</v>
      </c>
      <c r="J210" s="34"/>
      <c r="K210" s="36" t="e">
        <f>VLOOKUP(C210,#REF!,2,FALSE)</f>
        <v>#REF!</v>
      </c>
      <c r="L210" s="36"/>
      <c r="M210" s="2" t="e">
        <f t="shared" si="11"/>
        <v>#REF!</v>
      </c>
      <c r="N210" s="163" t="e">
        <f t="shared" si="10"/>
        <v>#REF!</v>
      </c>
      <c r="T210" s="2" t="e">
        <f>VLOOKUP(C210,#REF!,5,FALSE)</f>
        <v>#REF!</v>
      </c>
    </row>
    <row r="211" spans="1:20" ht="15.75">
      <c r="A211" t="s">
        <v>747</v>
      </c>
      <c r="B211" s="13" t="s">
        <v>764</v>
      </c>
      <c r="C211" s="16" t="s">
        <v>490</v>
      </c>
      <c r="D211" s="16"/>
      <c r="E211" s="16"/>
      <c r="F211" s="17">
        <v>0</v>
      </c>
      <c r="G211" s="17">
        <v>20383.43</v>
      </c>
      <c r="H211" s="17">
        <v>8554</v>
      </c>
      <c r="I211" s="19">
        <v>11829.43</v>
      </c>
      <c r="J211" s="34"/>
      <c r="K211" s="36" t="e">
        <f>VLOOKUP(C211,#REF!,2,FALSE)</f>
        <v>#REF!</v>
      </c>
      <c r="L211" s="36"/>
      <c r="M211" s="2" t="e">
        <f t="shared" si="11"/>
        <v>#REF!</v>
      </c>
      <c r="N211" s="163" t="e">
        <f t="shared" si="10"/>
        <v>#REF!</v>
      </c>
      <c r="T211" s="2" t="e">
        <f>VLOOKUP(C211,#REF!,5,FALSE)</f>
        <v>#REF!</v>
      </c>
    </row>
    <row r="212" spans="1:20" ht="15.75">
      <c r="A212" t="s">
        <v>747</v>
      </c>
      <c r="B212" s="13" t="s">
        <v>764</v>
      </c>
      <c r="C212" s="16" t="s">
        <v>491</v>
      </c>
      <c r="D212" s="16"/>
      <c r="E212" s="16"/>
      <c r="F212" s="17">
        <v>0</v>
      </c>
      <c r="G212" s="17">
        <v>435032.96</v>
      </c>
      <c r="H212" s="17">
        <v>8223.68</v>
      </c>
      <c r="I212" s="19">
        <v>426809.28</v>
      </c>
      <c r="J212" s="34"/>
      <c r="K212" s="36" t="e">
        <f>VLOOKUP(C212,#REF!,2,FALSE)</f>
        <v>#REF!</v>
      </c>
      <c r="L212" s="36"/>
      <c r="M212" s="2" t="e">
        <f t="shared" si="11"/>
        <v>#REF!</v>
      </c>
      <c r="N212" s="163" t="e">
        <f t="shared" si="10"/>
        <v>#REF!</v>
      </c>
      <c r="T212" s="2" t="e">
        <f>VLOOKUP(C212,#REF!,5,FALSE)</f>
        <v>#REF!</v>
      </c>
    </row>
    <row r="213" spans="1:20" ht="15.75">
      <c r="A213" t="s">
        <v>747</v>
      </c>
      <c r="B213" s="13" t="s">
        <v>764</v>
      </c>
      <c r="C213" s="16" t="s">
        <v>492</v>
      </c>
      <c r="D213" s="16"/>
      <c r="E213" s="16"/>
      <c r="F213" s="17">
        <v>0</v>
      </c>
      <c r="G213" s="17">
        <v>102080.54</v>
      </c>
      <c r="H213" s="17">
        <v>17656.38</v>
      </c>
      <c r="I213" s="19">
        <v>84424.16</v>
      </c>
      <c r="J213" s="34"/>
      <c r="K213" s="36" t="e">
        <f>VLOOKUP(C213,#REF!,2,FALSE)</f>
        <v>#REF!</v>
      </c>
      <c r="L213" s="36"/>
      <c r="M213" s="2" t="e">
        <f t="shared" si="11"/>
        <v>#REF!</v>
      </c>
      <c r="N213" s="163" t="e">
        <f t="shared" si="10"/>
        <v>#REF!</v>
      </c>
      <c r="T213" s="2" t="e">
        <f>VLOOKUP(C213,#REF!,5,FALSE)</f>
        <v>#REF!</v>
      </c>
    </row>
    <row r="214" spans="1:20" ht="15.75">
      <c r="A214" t="s">
        <v>747</v>
      </c>
      <c r="B214" s="13" t="s">
        <v>764</v>
      </c>
      <c r="C214" s="16" t="s">
        <v>493</v>
      </c>
      <c r="D214" s="16"/>
      <c r="E214" s="16"/>
      <c r="F214" s="17">
        <v>0</v>
      </c>
      <c r="G214" s="17">
        <v>2476.6</v>
      </c>
      <c r="H214" s="17">
        <v>0</v>
      </c>
      <c r="I214" s="19">
        <v>2476.6</v>
      </c>
      <c r="J214" s="34"/>
      <c r="K214" s="36"/>
      <c r="L214" s="36"/>
      <c r="M214" s="2">
        <f t="shared" si="11"/>
        <v>0</v>
      </c>
      <c r="N214" s="163">
        <f t="shared" si="10"/>
        <v>0</v>
      </c>
      <c r="T214" s="2" t="e">
        <f>VLOOKUP(C214,#REF!,5,FALSE)</f>
        <v>#REF!</v>
      </c>
    </row>
    <row r="215" spans="1:20" ht="24">
      <c r="A215" t="s">
        <v>747</v>
      </c>
      <c r="B215" s="13" t="s">
        <v>764</v>
      </c>
      <c r="C215" s="16" t="s">
        <v>727</v>
      </c>
      <c r="D215" s="16"/>
      <c r="E215" s="16"/>
      <c r="F215" s="17"/>
      <c r="G215" s="17"/>
      <c r="H215" s="17"/>
      <c r="I215" s="19"/>
      <c r="J215" s="34"/>
      <c r="K215" s="36" t="e">
        <f>VLOOKUP(C215,#REF!,2,FALSE)</f>
        <v>#REF!</v>
      </c>
      <c r="L215" s="36"/>
      <c r="M215" s="2" t="e">
        <f t="shared" si="11"/>
        <v>#REF!</v>
      </c>
      <c r="N215" s="163" t="e">
        <f t="shared" si="10"/>
        <v>#REF!</v>
      </c>
      <c r="T215" s="30"/>
    </row>
    <row r="216" spans="1:20" ht="15.75">
      <c r="A216" t="s">
        <v>747</v>
      </c>
      <c r="B216" s="13" t="s">
        <v>764</v>
      </c>
      <c r="C216" s="16" t="s">
        <v>494</v>
      </c>
      <c r="D216" s="16"/>
      <c r="E216" s="16"/>
      <c r="F216" s="17">
        <v>0</v>
      </c>
      <c r="G216" s="17">
        <v>133320.94</v>
      </c>
      <c r="H216" s="17">
        <v>50</v>
      </c>
      <c r="I216" s="19">
        <v>133270.94</v>
      </c>
      <c r="J216" s="34"/>
      <c r="K216" s="36" t="e">
        <f>VLOOKUP(C216,#REF!,2,FALSE)</f>
        <v>#REF!</v>
      </c>
      <c r="L216" s="36"/>
      <c r="M216" s="2" t="e">
        <f t="shared" si="11"/>
        <v>#REF!</v>
      </c>
      <c r="N216" s="163" t="e">
        <f t="shared" si="10"/>
        <v>#REF!</v>
      </c>
      <c r="T216" s="2" t="e">
        <f>VLOOKUP(C216,#REF!,5,FALSE)</f>
        <v>#REF!</v>
      </c>
    </row>
    <row r="217" spans="1:20" ht="15.75">
      <c r="A217" t="s">
        <v>747</v>
      </c>
      <c r="B217" s="13" t="s">
        <v>764</v>
      </c>
      <c r="C217" s="16" t="s">
        <v>495</v>
      </c>
      <c r="D217" s="16"/>
      <c r="E217" s="16"/>
      <c r="F217" s="17">
        <v>0</v>
      </c>
      <c r="G217" s="17">
        <v>41705.269999999997</v>
      </c>
      <c r="H217" s="17">
        <v>0</v>
      </c>
      <c r="I217" s="19">
        <v>41705.269999999997</v>
      </c>
      <c r="J217" s="34"/>
      <c r="K217" s="36" t="e">
        <f>VLOOKUP(C217,#REF!,2,FALSE)</f>
        <v>#REF!</v>
      </c>
      <c r="L217" s="36"/>
      <c r="M217" s="2" t="e">
        <f t="shared" si="11"/>
        <v>#REF!</v>
      </c>
      <c r="N217" s="163" t="e">
        <f t="shared" si="10"/>
        <v>#REF!</v>
      </c>
      <c r="T217" s="2" t="e">
        <f>VLOOKUP(C217,#REF!,5,FALSE)</f>
        <v>#REF!</v>
      </c>
    </row>
    <row r="218" spans="1:20" ht="15.75">
      <c r="A218" t="s">
        <v>747</v>
      </c>
      <c r="B218" s="13" t="s">
        <v>764</v>
      </c>
      <c r="C218" s="16" t="s">
        <v>496</v>
      </c>
      <c r="D218" s="16"/>
      <c r="E218" s="16"/>
      <c r="F218" s="17">
        <v>0</v>
      </c>
      <c r="G218" s="17">
        <v>71158.399999999994</v>
      </c>
      <c r="H218" s="17">
        <v>22387</v>
      </c>
      <c r="I218" s="19">
        <v>48771.4</v>
      </c>
      <c r="J218" s="34"/>
      <c r="K218" s="36" t="e">
        <f>VLOOKUP(C218,#REF!,2,FALSE)</f>
        <v>#REF!</v>
      </c>
      <c r="L218" s="36"/>
      <c r="M218" s="2" t="e">
        <f t="shared" si="11"/>
        <v>#REF!</v>
      </c>
      <c r="N218" s="163" t="e">
        <f t="shared" si="10"/>
        <v>#REF!</v>
      </c>
      <c r="T218" s="2" t="e">
        <f>VLOOKUP(C218,#REF!,5,FALSE)</f>
        <v>#REF!</v>
      </c>
    </row>
    <row r="219" spans="1:20" ht="15.75">
      <c r="A219" t="s">
        <v>747</v>
      </c>
      <c r="B219" s="13" t="s">
        <v>764</v>
      </c>
      <c r="C219" s="16" t="s">
        <v>497</v>
      </c>
      <c r="D219" s="16"/>
      <c r="E219" s="16"/>
      <c r="F219" s="17">
        <v>0</v>
      </c>
      <c r="G219" s="17">
        <v>146734.56</v>
      </c>
      <c r="H219" s="17">
        <v>0</v>
      </c>
      <c r="I219" s="19">
        <v>146734.56</v>
      </c>
      <c r="J219" s="34"/>
      <c r="K219" s="36" t="e">
        <f>VLOOKUP(C219,#REF!,2,FALSE)</f>
        <v>#REF!</v>
      </c>
      <c r="L219" s="36"/>
      <c r="M219" s="2" t="e">
        <f t="shared" si="11"/>
        <v>#REF!</v>
      </c>
      <c r="N219" s="163" t="e">
        <f t="shared" si="10"/>
        <v>#REF!</v>
      </c>
      <c r="T219" s="2" t="e">
        <f>VLOOKUP(C219,#REF!,5,FALSE)</f>
        <v>#REF!</v>
      </c>
    </row>
    <row r="220" spans="1:20" ht="15.75">
      <c r="A220" t="s">
        <v>747</v>
      </c>
      <c r="B220" s="13" t="s">
        <v>764</v>
      </c>
      <c r="C220" s="16" t="s">
        <v>682</v>
      </c>
      <c r="D220" s="16"/>
      <c r="E220" s="16"/>
      <c r="F220" s="17"/>
      <c r="G220" s="17"/>
      <c r="H220" s="17"/>
      <c r="I220" s="19"/>
      <c r="J220" s="34"/>
      <c r="K220" s="36" t="e">
        <f>VLOOKUP(C220,#REF!,2,FALSE)</f>
        <v>#REF!</v>
      </c>
      <c r="L220" s="36"/>
      <c r="M220" s="2" t="e">
        <f t="shared" si="11"/>
        <v>#REF!</v>
      </c>
      <c r="N220" s="163" t="e">
        <f t="shared" si="10"/>
        <v>#REF!</v>
      </c>
      <c r="T220" s="2" t="e">
        <f>VLOOKUP(C220,#REF!,5,FALSE)</f>
        <v>#REF!</v>
      </c>
    </row>
    <row r="221" spans="1:20" ht="15.75">
      <c r="A221" t="s">
        <v>747</v>
      </c>
      <c r="B221" s="13" t="s">
        <v>764</v>
      </c>
      <c r="C221" s="16" t="s">
        <v>498</v>
      </c>
      <c r="D221" s="16"/>
      <c r="E221" s="16"/>
      <c r="F221" s="17">
        <v>0</v>
      </c>
      <c r="G221" s="17">
        <v>1222.2</v>
      </c>
      <c r="H221" s="17">
        <v>0</v>
      </c>
      <c r="I221" s="19">
        <v>1222.2</v>
      </c>
      <c r="J221" s="34"/>
      <c r="K221" s="36"/>
      <c r="L221" s="36"/>
      <c r="M221" s="2">
        <f t="shared" si="11"/>
        <v>0</v>
      </c>
      <c r="N221" s="163">
        <f t="shared" si="10"/>
        <v>0</v>
      </c>
      <c r="T221" s="2" t="e">
        <f>VLOOKUP(C221,#REF!,5,FALSE)</f>
        <v>#REF!</v>
      </c>
    </row>
    <row r="222" spans="1:20" ht="15.75">
      <c r="A222" t="s">
        <v>747</v>
      </c>
      <c r="B222" s="13" t="s">
        <v>764</v>
      </c>
      <c r="C222" s="16" t="s">
        <v>683</v>
      </c>
      <c r="D222" s="16"/>
      <c r="E222" s="16"/>
      <c r="F222" s="17"/>
      <c r="G222" s="17"/>
      <c r="H222" s="17"/>
      <c r="I222" s="19"/>
      <c r="J222" s="34"/>
      <c r="K222" s="36"/>
      <c r="L222" s="36"/>
      <c r="M222" s="2">
        <f t="shared" si="11"/>
        <v>0</v>
      </c>
      <c r="N222" s="163">
        <f t="shared" si="10"/>
        <v>0</v>
      </c>
      <c r="T222" s="2" t="e">
        <f>VLOOKUP(C222,#REF!,5,FALSE)</f>
        <v>#REF!</v>
      </c>
    </row>
    <row r="223" spans="1:20" ht="15.75">
      <c r="A223" t="s">
        <v>747</v>
      </c>
      <c r="B223" s="13" t="s">
        <v>764</v>
      </c>
      <c r="C223" s="16" t="s">
        <v>499</v>
      </c>
      <c r="D223" s="16"/>
      <c r="E223" s="16"/>
      <c r="F223" s="17">
        <v>0</v>
      </c>
      <c r="G223" s="17">
        <v>3000</v>
      </c>
      <c r="H223" s="17">
        <v>0</v>
      </c>
      <c r="I223" s="19">
        <v>3000</v>
      </c>
      <c r="J223" s="34"/>
      <c r="K223" s="36"/>
      <c r="L223" s="36"/>
      <c r="M223" s="2">
        <f t="shared" si="11"/>
        <v>0</v>
      </c>
      <c r="N223" s="163">
        <f t="shared" si="10"/>
        <v>0</v>
      </c>
      <c r="T223" s="2" t="e">
        <f>VLOOKUP(C223,#REF!,5,FALSE)</f>
        <v>#REF!</v>
      </c>
    </row>
    <row r="224" spans="1:20" ht="15.75">
      <c r="A224" t="s">
        <v>747</v>
      </c>
      <c r="B224" s="13" t="s">
        <v>764</v>
      </c>
      <c r="C224" s="16" t="s">
        <v>500</v>
      </c>
      <c r="D224" s="16"/>
      <c r="E224" s="16"/>
      <c r="F224" s="17">
        <v>0</v>
      </c>
      <c r="G224" s="17">
        <v>27048.799999999999</v>
      </c>
      <c r="H224" s="17">
        <v>15000</v>
      </c>
      <c r="I224" s="19">
        <v>12048.8</v>
      </c>
      <c r="J224" s="34"/>
      <c r="K224" s="36" t="e">
        <f>VLOOKUP(C224,#REF!,2,FALSE)</f>
        <v>#REF!</v>
      </c>
      <c r="L224" s="36"/>
      <c r="M224" s="2" t="e">
        <f t="shared" si="11"/>
        <v>#REF!</v>
      </c>
      <c r="N224" s="163" t="e">
        <f t="shared" si="10"/>
        <v>#REF!</v>
      </c>
      <c r="T224" s="2" t="e">
        <f>VLOOKUP(C224,#REF!,5,FALSE)</f>
        <v>#REF!</v>
      </c>
    </row>
    <row r="225" spans="1:20" ht="24">
      <c r="A225" t="s">
        <v>747</v>
      </c>
      <c r="B225" s="13" t="s">
        <v>764</v>
      </c>
      <c r="C225" s="157" t="s">
        <v>606</v>
      </c>
      <c r="D225" s="16"/>
      <c r="E225" s="16"/>
      <c r="F225" s="17"/>
      <c r="G225" s="17"/>
      <c r="H225" s="17"/>
      <c r="I225" s="40">
        <v>863073.38</v>
      </c>
      <c r="J225" s="34"/>
      <c r="K225" s="36" t="e">
        <f>VLOOKUP(C225,#REF!,2,FALSE)</f>
        <v>#REF!</v>
      </c>
      <c r="L225" s="36"/>
      <c r="M225" s="2" t="e">
        <f t="shared" si="11"/>
        <v>#REF!</v>
      </c>
      <c r="N225" s="163" t="e">
        <f t="shared" si="10"/>
        <v>#REF!</v>
      </c>
    </row>
    <row r="226" spans="1:20" ht="24">
      <c r="A226" t="s">
        <v>747</v>
      </c>
      <c r="B226" s="13" t="s">
        <v>764</v>
      </c>
      <c r="C226" s="16" t="s">
        <v>501</v>
      </c>
      <c r="D226" s="16"/>
      <c r="E226" s="16"/>
      <c r="F226" s="17">
        <v>0</v>
      </c>
      <c r="G226" s="17">
        <v>610</v>
      </c>
      <c r="H226" s="17">
        <v>0</v>
      </c>
      <c r="I226" s="19">
        <v>610</v>
      </c>
      <c r="J226" s="34"/>
      <c r="K226" s="36"/>
      <c r="L226" s="36"/>
      <c r="M226" s="2">
        <f t="shared" si="11"/>
        <v>0</v>
      </c>
      <c r="N226" s="163">
        <f t="shared" si="10"/>
        <v>0</v>
      </c>
      <c r="T226" s="2" t="e">
        <f>VLOOKUP(C226,#REF!,5,FALSE)</f>
        <v>#REF!</v>
      </c>
    </row>
    <row r="227" spans="1:20" ht="15.75">
      <c r="A227" t="s">
        <v>747</v>
      </c>
      <c r="B227" s="13" t="s">
        <v>764</v>
      </c>
      <c r="C227" s="157" t="s">
        <v>502</v>
      </c>
      <c r="D227" s="16"/>
      <c r="E227" s="16"/>
      <c r="F227" s="17">
        <v>0</v>
      </c>
      <c r="G227" s="17">
        <v>201799.69</v>
      </c>
      <c r="H227" s="17">
        <v>1722.64</v>
      </c>
      <c r="I227" s="19">
        <v>200077.05</v>
      </c>
      <c r="J227" s="34"/>
      <c r="K227" s="36" t="e">
        <f>VLOOKUP(C227,#REF!,2,FALSE)</f>
        <v>#REF!</v>
      </c>
      <c r="L227" s="36"/>
      <c r="M227" s="2" t="e">
        <f t="shared" si="11"/>
        <v>#REF!</v>
      </c>
      <c r="N227" s="163" t="e">
        <f t="shared" si="10"/>
        <v>#REF!</v>
      </c>
      <c r="T227" s="2" t="e">
        <f>VLOOKUP(C227,#REF!,5,FALSE)</f>
        <v>#REF!</v>
      </c>
    </row>
    <row r="228" spans="1:20" ht="15.75">
      <c r="A228" t="s">
        <v>747</v>
      </c>
      <c r="B228" s="13" t="s">
        <v>764</v>
      </c>
      <c r="C228" s="16" t="s">
        <v>503</v>
      </c>
      <c r="D228" s="16"/>
      <c r="E228" s="16"/>
      <c r="F228" s="17">
        <v>0</v>
      </c>
      <c r="G228" s="17">
        <v>21811.72</v>
      </c>
      <c r="H228" s="17">
        <v>4695.3</v>
      </c>
      <c r="I228" s="19">
        <v>17116.419999999998</v>
      </c>
      <c r="J228" s="34"/>
      <c r="K228" s="36"/>
      <c r="L228" s="36"/>
      <c r="M228" s="2">
        <f t="shared" si="11"/>
        <v>0</v>
      </c>
      <c r="N228" s="163">
        <f t="shared" si="10"/>
        <v>0</v>
      </c>
      <c r="T228" s="2" t="e">
        <f>VLOOKUP(C228,#REF!,5,FALSE)</f>
        <v>#REF!</v>
      </c>
    </row>
    <row r="229" spans="1:20" ht="15.75">
      <c r="A229" t="s">
        <v>747</v>
      </c>
      <c r="B229" s="13" t="s">
        <v>764</v>
      </c>
      <c r="C229" s="16" t="s">
        <v>504</v>
      </c>
      <c r="D229" s="16"/>
      <c r="E229" s="16"/>
      <c r="F229" s="17">
        <v>0</v>
      </c>
      <c r="G229" s="17">
        <v>15327.45</v>
      </c>
      <c r="H229" s="17">
        <v>0.24</v>
      </c>
      <c r="I229" s="19">
        <v>15327.21</v>
      </c>
      <c r="J229" s="34"/>
      <c r="K229" s="36" t="e">
        <f>VLOOKUP(C229,#REF!,2,FALSE)</f>
        <v>#REF!</v>
      </c>
      <c r="L229" s="36"/>
      <c r="M229" s="2" t="e">
        <f t="shared" si="11"/>
        <v>#REF!</v>
      </c>
      <c r="N229" s="163" t="e">
        <f t="shared" si="10"/>
        <v>#REF!</v>
      </c>
      <c r="T229" s="30"/>
    </row>
    <row r="230" spans="1:20" ht="15.75">
      <c r="A230" t="s">
        <v>747</v>
      </c>
      <c r="B230" s="13" t="s">
        <v>764</v>
      </c>
      <c r="C230" s="16" t="s">
        <v>505</v>
      </c>
      <c r="D230" s="16"/>
      <c r="E230" s="16"/>
      <c r="F230" s="17">
        <v>0</v>
      </c>
      <c r="G230" s="17">
        <v>435021.1</v>
      </c>
      <c r="H230" s="17">
        <v>503.71</v>
      </c>
      <c r="I230" s="19">
        <v>434517.39</v>
      </c>
      <c r="J230" s="34"/>
      <c r="K230" s="36" t="e">
        <f>VLOOKUP(C230,#REF!,2,FALSE)</f>
        <v>#REF!</v>
      </c>
      <c r="L230" s="36"/>
      <c r="M230" s="2" t="e">
        <f t="shared" si="11"/>
        <v>#REF!</v>
      </c>
      <c r="N230" s="163" t="e">
        <f t="shared" si="10"/>
        <v>#REF!</v>
      </c>
      <c r="T230" s="2" t="e">
        <f>VLOOKUP(C230,#REF!,5,FALSE)</f>
        <v>#REF!</v>
      </c>
    </row>
    <row r="231" spans="1:20" ht="15.75">
      <c r="A231" t="s">
        <v>747</v>
      </c>
      <c r="B231" s="13" t="s">
        <v>764</v>
      </c>
      <c r="C231" s="16" t="s">
        <v>506</v>
      </c>
      <c r="D231" s="16"/>
      <c r="E231" s="16"/>
      <c r="F231" s="17">
        <v>0</v>
      </c>
      <c r="G231" s="17">
        <v>2969.35</v>
      </c>
      <c r="H231" s="17">
        <v>1260.3699999999999</v>
      </c>
      <c r="I231" s="19">
        <v>1708.98</v>
      </c>
      <c r="J231" s="34"/>
      <c r="K231" s="36" t="e">
        <f>VLOOKUP(C231,#REF!,2,FALSE)</f>
        <v>#REF!</v>
      </c>
      <c r="L231" s="36"/>
      <c r="M231" s="2" t="e">
        <f t="shared" si="11"/>
        <v>#REF!</v>
      </c>
      <c r="N231" s="163" t="e">
        <f t="shared" si="10"/>
        <v>#REF!</v>
      </c>
      <c r="T231" s="2" t="e">
        <f>VLOOKUP(C231,#REF!,5,FALSE)</f>
        <v>#REF!</v>
      </c>
    </row>
    <row r="232" spans="1:20" ht="15.75">
      <c r="A232" t="s">
        <v>747</v>
      </c>
      <c r="B232" s="13" t="s">
        <v>764</v>
      </c>
      <c r="C232" s="16" t="s">
        <v>507</v>
      </c>
      <c r="D232" s="16"/>
      <c r="E232" s="16"/>
      <c r="F232" s="17">
        <v>0</v>
      </c>
      <c r="G232" s="17">
        <v>1424.58</v>
      </c>
      <c r="H232" s="17">
        <v>0</v>
      </c>
      <c r="I232" s="19">
        <v>1424.58</v>
      </c>
      <c r="J232" s="34"/>
      <c r="K232" s="36" t="e">
        <f>VLOOKUP(C232,#REF!,2,FALSE)</f>
        <v>#REF!</v>
      </c>
      <c r="L232" s="36"/>
      <c r="M232" s="2" t="e">
        <f t="shared" si="11"/>
        <v>#REF!</v>
      </c>
      <c r="N232" s="163" t="e">
        <f t="shared" si="10"/>
        <v>#REF!</v>
      </c>
      <c r="T232" s="2" t="e">
        <f>VLOOKUP(C232,#REF!,5,FALSE)</f>
        <v>#REF!</v>
      </c>
    </row>
    <row r="233" spans="1:20" ht="15.75">
      <c r="A233" t="s">
        <v>747</v>
      </c>
      <c r="B233" s="13" t="s">
        <v>764</v>
      </c>
      <c r="C233" s="16" t="s">
        <v>508</v>
      </c>
      <c r="D233" s="16"/>
      <c r="E233" s="16"/>
      <c r="F233" s="17">
        <v>0</v>
      </c>
      <c r="G233" s="17">
        <v>398444.98</v>
      </c>
      <c r="H233" s="17">
        <v>0</v>
      </c>
      <c r="I233" s="19">
        <v>398444.98</v>
      </c>
      <c r="J233" s="34"/>
      <c r="K233" s="36" t="e">
        <f>VLOOKUP(C233,#REF!,2,FALSE)</f>
        <v>#REF!</v>
      </c>
      <c r="L233" s="36"/>
      <c r="M233" s="2" t="e">
        <f t="shared" si="11"/>
        <v>#REF!</v>
      </c>
      <c r="N233" s="163" t="e">
        <f t="shared" si="10"/>
        <v>#REF!</v>
      </c>
      <c r="T233" s="2" t="e">
        <f>VLOOKUP(C233,#REF!,5,FALSE)</f>
        <v>#REF!</v>
      </c>
    </row>
    <row r="234" spans="1:20" ht="15.75">
      <c r="A234" t="s">
        <v>747</v>
      </c>
      <c r="B234" s="13" t="s">
        <v>764</v>
      </c>
      <c r="C234" s="16" t="s">
        <v>509</v>
      </c>
      <c r="D234" s="16"/>
      <c r="E234" s="16"/>
      <c r="F234" s="17">
        <v>0</v>
      </c>
      <c r="G234" s="17">
        <v>10904</v>
      </c>
      <c r="H234" s="17">
        <v>1670</v>
      </c>
      <c r="I234" s="19">
        <v>9234</v>
      </c>
      <c r="J234" s="34"/>
      <c r="K234" s="36" t="e">
        <f>VLOOKUP(C234,#REF!,2,FALSE)</f>
        <v>#REF!</v>
      </c>
      <c r="L234" s="36"/>
      <c r="M234" s="2" t="e">
        <f t="shared" si="11"/>
        <v>#REF!</v>
      </c>
      <c r="N234" s="163" t="e">
        <f t="shared" si="10"/>
        <v>#REF!</v>
      </c>
      <c r="T234" s="2" t="e">
        <f>VLOOKUP(C234,#REF!,5,FALSE)</f>
        <v>#REF!</v>
      </c>
    </row>
    <row r="235" spans="1:20" ht="15.75">
      <c r="A235" t="s">
        <v>747</v>
      </c>
      <c r="B235" s="13" t="s">
        <v>764</v>
      </c>
      <c r="C235" s="16" t="s">
        <v>510</v>
      </c>
      <c r="D235" s="16"/>
      <c r="E235" s="16"/>
      <c r="F235" s="17">
        <v>0</v>
      </c>
      <c r="G235" s="17">
        <v>7366.47</v>
      </c>
      <c r="H235" s="17">
        <v>1243.4100000000001</v>
      </c>
      <c r="I235" s="19">
        <v>6123.06</v>
      </c>
      <c r="J235" s="34"/>
      <c r="K235" s="36" t="e">
        <f>VLOOKUP(C235,#REF!,2,FALSE)</f>
        <v>#REF!</v>
      </c>
      <c r="L235" s="36"/>
      <c r="M235" s="2" t="e">
        <f t="shared" si="11"/>
        <v>#REF!</v>
      </c>
      <c r="N235" s="163" t="e">
        <f t="shared" si="10"/>
        <v>#REF!</v>
      </c>
      <c r="T235" s="2" t="e">
        <f>VLOOKUP(C235,#REF!,5,FALSE)</f>
        <v>#REF!</v>
      </c>
    </row>
    <row r="236" spans="1:20" ht="15.75">
      <c r="A236" t="s">
        <v>747</v>
      </c>
      <c r="B236" s="13" t="s">
        <v>764</v>
      </c>
      <c r="C236" s="16" t="s">
        <v>511</v>
      </c>
      <c r="D236" s="16"/>
      <c r="E236" s="16"/>
      <c r="F236" s="17">
        <v>0</v>
      </c>
      <c r="G236" s="17">
        <v>44269.41</v>
      </c>
      <c r="H236" s="17">
        <v>0</v>
      </c>
      <c r="I236" s="19">
        <v>44269.41</v>
      </c>
      <c r="J236" s="34"/>
      <c r="K236" s="156" t="e">
        <f>VLOOKUP(C236,#REF!,2,FALSE)</f>
        <v>#REF!</v>
      </c>
      <c r="L236" s="36"/>
      <c r="M236" s="2" t="e">
        <f t="shared" si="11"/>
        <v>#REF!</v>
      </c>
      <c r="N236" s="163" t="e">
        <f t="shared" si="10"/>
        <v>#REF!</v>
      </c>
      <c r="T236" s="2" t="e">
        <f>VLOOKUP(C236,#REF!,5,FALSE)</f>
        <v>#REF!</v>
      </c>
    </row>
    <row r="237" spans="1:20" ht="15.75">
      <c r="A237" t="s">
        <v>747</v>
      </c>
      <c r="B237" s="13" t="s">
        <v>764</v>
      </c>
      <c r="C237" s="16" t="s">
        <v>512</v>
      </c>
      <c r="D237" s="16"/>
      <c r="E237" s="16"/>
      <c r="F237" s="17">
        <v>0</v>
      </c>
      <c r="G237" s="17">
        <v>32994.9</v>
      </c>
      <c r="H237" s="17">
        <v>0</v>
      </c>
      <c r="I237" s="19">
        <v>32994.9</v>
      </c>
      <c r="J237" s="34"/>
      <c r="K237" s="36" t="e">
        <f>VLOOKUP(C237,#REF!,2,FALSE)</f>
        <v>#REF!</v>
      </c>
      <c r="L237" s="36"/>
      <c r="M237" s="2" t="e">
        <f t="shared" si="11"/>
        <v>#REF!</v>
      </c>
      <c r="N237" s="163" t="e">
        <f t="shared" si="10"/>
        <v>#REF!</v>
      </c>
      <c r="T237" s="2" t="e">
        <f>VLOOKUP(C237,#REF!,5,FALSE)</f>
        <v>#REF!</v>
      </c>
    </row>
    <row r="238" spans="1:20" ht="15.75">
      <c r="A238" t="s">
        <v>747</v>
      </c>
      <c r="B238" s="13" t="s">
        <v>764</v>
      </c>
      <c r="C238" s="16" t="s">
        <v>513</v>
      </c>
      <c r="D238" s="16"/>
      <c r="E238" s="16"/>
      <c r="F238" s="17">
        <v>0</v>
      </c>
      <c r="G238" s="17">
        <v>6233.82</v>
      </c>
      <c r="H238" s="17">
        <v>0</v>
      </c>
      <c r="I238" s="19">
        <v>6233.82</v>
      </c>
      <c r="J238" s="34"/>
      <c r="K238" s="36" t="e">
        <f>VLOOKUP(C238,#REF!,2,FALSE)</f>
        <v>#REF!</v>
      </c>
      <c r="L238" s="36"/>
      <c r="M238" s="2" t="e">
        <f t="shared" si="11"/>
        <v>#REF!</v>
      </c>
      <c r="N238" s="163" t="e">
        <f t="shared" si="10"/>
        <v>#REF!</v>
      </c>
      <c r="T238" s="2" t="e">
        <f>VLOOKUP(C238,#REF!,5,FALSE)</f>
        <v>#REF!</v>
      </c>
    </row>
    <row r="239" spans="1:20" ht="15.75">
      <c r="A239" t="s">
        <v>747</v>
      </c>
      <c r="B239" s="13" t="s">
        <v>764</v>
      </c>
      <c r="C239" s="16" t="s">
        <v>514</v>
      </c>
      <c r="D239" s="16"/>
      <c r="E239" s="16"/>
      <c r="F239" s="17">
        <v>0</v>
      </c>
      <c r="G239" s="17">
        <v>8342.5499999999993</v>
      </c>
      <c r="H239" s="17">
        <v>687.32</v>
      </c>
      <c r="I239" s="19">
        <v>7655.23</v>
      </c>
      <c r="J239" s="34"/>
      <c r="K239" s="36" t="e">
        <f>VLOOKUP(C239,#REF!,2,FALSE)</f>
        <v>#REF!</v>
      </c>
      <c r="L239" s="36"/>
      <c r="M239" s="2" t="e">
        <f t="shared" si="11"/>
        <v>#REF!</v>
      </c>
      <c r="N239" s="163" t="e">
        <f t="shared" si="10"/>
        <v>#REF!</v>
      </c>
      <c r="T239" s="2" t="e">
        <f>VLOOKUP(C239,#REF!,5,FALSE)</f>
        <v>#REF!</v>
      </c>
    </row>
    <row r="240" spans="1:20" ht="15.75">
      <c r="A240" t="s">
        <v>747</v>
      </c>
      <c r="B240" s="13" t="s">
        <v>764</v>
      </c>
      <c r="C240" s="24" t="s">
        <v>515</v>
      </c>
      <c r="D240" s="16"/>
      <c r="E240" s="16"/>
      <c r="F240" s="17">
        <v>0</v>
      </c>
      <c r="G240" s="17">
        <v>2806</v>
      </c>
      <c r="H240" s="17">
        <v>0</v>
      </c>
      <c r="I240" s="19">
        <v>2806</v>
      </c>
      <c r="J240" s="34"/>
      <c r="K240" s="36"/>
      <c r="L240" s="36"/>
      <c r="M240" s="2">
        <f t="shared" si="11"/>
        <v>0</v>
      </c>
      <c r="N240" s="163">
        <f t="shared" si="10"/>
        <v>0</v>
      </c>
      <c r="T240" s="2" t="e">
        <f>VLOOKUP(C240,#REF!,5,FALSE)</f>
        <v>#REF!</v>
      </c>
    </row>
    <row r="241" spans="1:20" ht="15.75">
      <c r="A241" t="s">
        <v>747</v>
      </c>
      <c r="B241" s="13" t="s">
        <v>764</v>
      </c>
      <c r="C241" s="24" t="s">
        <v>684</v>
      </c>
      <c r="D241" s="16"/>
      <c r="E241" s="16"/>
      <c r="F241" s="17"/>
      <c r="G241" s="17"/>
      <c r="H241" s="17"/>
      <c r="I241" s="19"/>
      <c r="J241" s="34"/>
      <c r="K241" s="36" t="e">
        <f>VLOOKUP(C241,#REF!,2,FALSE)</f>
        <v>#REF!</v>
      </c>
      <c r="L241" s="36"/>
      <c r="M241" s="2" t="e">
        <f t="shared" si="11"/>
        <v>#REF!</v>
      </c>
      <c r="N241" s="163" t="e">
        <f t="shared" si="10"/>
        <v>#REF!</v>
      </c>
      <c r="T241" s="2" t="e">
        <f>VLOOKUP(C241,#REF!,5,FALSE)</f>
        <v>#REF!</v>
      </c>
    </row>
    <row r="242" spans="1:20" ht="15.75">
      <c r="A242" t="s">
        <v>747</v>
      </c>
      <c r="B242" s="13" t="s">
        <v>764</v>
      </c>
      <c r="C242" s="16" t="s">
        <v>516</v>
      </c>
      <c r="D242" s="16"/>
      <c r="E242" s="16"/>
      <c r="F242" s="17">
        <v>0</v>
      </c>
      <c r="G242" s="17">
        <v>571492.05000000005</v>
      </c>
      <c r="H242" s="17">
        <v>189102.33</v>
      </c>
      <c r="I242" s="19">
        <v>382389.72</v>
      </c>
      <c r="J242" s="34"/>
      <c r="K242" s="36" t="e">
        <f>VLOOKUP(C242,#REF!,2,FALSE)</f>
        <v>#REF!</v>
      </c>
      <c r="L242" s="36"/>
      <c r="M242" s="2" t="e">
        <f t="shared" si="11"/>
        <v>#REF!</v>
      </c>
      <c r="N242" s="163" t="e">
        <f t="shared" si="10"/>
        <v>#REF!</v>
      </c>
      <c r="T242" s="2" t="e">
        <f>VLOOKUP(C242,#REF!,5,FALSE)</f>
        <v>#REF!</v>
      </c>
    </row>
    <row r="243" spans="1:20" ht="15.75">
      <c r="A243" t="s">
        <v>747</v>
      </c>
      <c r="B243" s="13" t="s">
        <v>764</v>
      </c>
      <c r="C243" s="16" t="s">
        <v>517</v>
      </c>
      <c r="D243" s="16"/>
      <c r="E243" s="16"/>
      <c r="F243" s="17">
        <v>0</v>
      </c>
      <c r="G243" s="17">
        <v>1653.59</v>
      </c>
      <c r="H243" s="17">
        <v>0</v>
      </c>
      <c r="I243" s="19">
        <v>1653.59</v>
      </c>
      <c r="J243" s="34"/>
      <c r="K243" s="36" t="e">
        <f>VLOOKUP(C243,#REF!,2,FALSE)</f>
        <v>#REF!</v>
      </c>
      <c r="L243" s="36"/>
      <c r="M243" s="2" t="e">
        <f t="shared" si="11"/>
        <v>#REF!</v>
      </c>
      <c r="N243" s="163" t="e">
        <f t="shared" si="10"/>
        <v>#REF!</v>
      </c>
      <c r="T243" s="2" t="e">
        <f>VLOOKUP(C243,#REF!,5,FALSE)</f>
        <v>#REF!</v>
      </c>
    </row>
    <row r="244" spans="1:20" ht="15.75">
      <c r="A244" t="s">
        <v>747</v>
      </c>
      <c r="B244" s="13" t="s">
        <v>764</v>
      </c>
      <c r="C244" s="16" t="s">
        <v>518</v>
      </c>
      <c r="D244" s="16"/>
      <c r="E244" s="16"/>
      <c r="F244" s="17">
        <v>0</v>
      </c>
      <c r="G244" s="17">
        <v>11049.11</v>
      </c>
      <c r="H244" s="17">
        <v>1437.99</v>
      </c>
      <c r="I244" s="19">
        <v>9611.1200000000008</v>
      </c>
      <c r="J244" s="34"/>
      <c r="K244" s="36" t="e">
        <f>VLOOKUP(C244,#REF!,2,FALSE)</f>
        <v>#REF!</v>
      </c>
      <c r="L244" s="36"/>
      <c r="M244" s="2" t="e">
        <f t="shared" si="11"/>
        <v>#REF!</v>
      </c>
      <c r="N244" s="163" t="e">
        <f t="shared" si="10"/>
        <v>#REF!</v>
      </c>
      <c r="T244" s="2" t="e">
        <f>VLOOKUP(C244,#REF!,5,FALSE)</f>
        <v>#REF!</v>
      </c>
    </row>
    <row r="245" spans="1:20" ht="15.75">
      <c r="A245" t="s">
        <v>747</v>
      </c>
      <c r="B245" s="13" t="s">
        <v>764</v>
      </c>
      <c r="C245" s="16" t="s">
        <v>519</v>
      </c>
      <c r="D245" s="16"/>
      <c r="E245" s="16"/>
      <c r="F245" s="17">
        <v>0</v>
      </c>
      <c r="G245" s="17">
        <v>4915.32</v>
      </c>
      <c r="H245" s="17">
        <v>2745.95</v>
      </c>
      <c r="I245" s="19">
        <v>2169.37</v>
      </c>
      <c r="J245" s="34"/>
      <c r="K245" s="36" t="e">
        <f>VLOOKUP(C245,#REF!,2,FALSE)</f>
        <v>#REF!</v>
      </c>
      <c r="L245" s="36"/>
      <c r="M245" s="2" t="e">
        <f t="shared" si="11"/>
        <v>#REF!</v>
      </c>
      <c r="N245" s="163" t="e">
        <f t="shared" si="10"/>
        <v>#REF!</v>
      </c>
      <c r="T245" s="2" t="e">
        <f>VLOOKUP(C245,#REF!,5,FALSE)</f>
        <v>#REF!</v>
      </c>
    </row>
    <row r="246" spans="1:20" ht="15.75">
      <c r="A246" t="s">
        <v>747</v>
      </c>
      <c r="B246" s="13" t="s">
        <v>764</v>
      </c>
      <c r="C246" s="16" t="s">
        <v>520</v>
      </c>
      <c r="D246" s="16"/>
      <c r="E246" s="16"/>
      <c r="F246" s="17">
        <v>0</v>
      </c>
      <c r="G246" s="17">
        <v>160668.19</v>
      </c>
      <c r="H246" s="17">
        <v>3159.85</v>
      </c>
      <c r="I246" s="19">
        <v>157508.34</v>
      </c>
      <c r="J246" s="34"/>
      <c r="K246" s="36" t="e">
        <f>VLOOKUP(C246,#REF!,2,FALSE)</f>
        <v>#REF!</v>
      </c>
      <c r="L246" s="36"/>
      <c r="M246" s="2" t="e">
        <f t="shared" si="11"/>
        <v>#REF!</v>
      </c>
      <c r="N246" s="163" t="e">
        <f t="shared" si="10"/>
        <v>#REF!</v>
      </c>
      <c r="T246" s="2" t="e">
        <f>VLOOKUP(C246,#REF!,5,FALSE)</f>
        <v>#REF!</v>
      </c>
    </row>
    <row r="247" spans="1:20" ht="15.75">
      <c r="A247" t="s">
        <v>747</v>
      </c>
      <c r="B247" s="13" t="s">
        <v>764</v>
      </c>
      <c r="C247" s="24" t="s">
        <v>521</v>
      </c>
      <c r="D247" s="16"/>
      <c r="E247" s="16"/>
      <c r="F247" s="17">
        <v>0</v>
      </c>
      <c r="G247" s="17">
        <v>28509.32</v>
      </c>
      <c r="H247" s="17">
        <v>9862.66</v>
      </c>
      <c r="I247" s="19">
        <v>18646.66</v>
      </c>
      <c r="J247" s="34"/>
      <c r="K247" s="156" t="e">
        <f>VLOOKUP(C247,#REF!,2,FALSE)</f>
        <v>#REF!</v>
      </c>
      <c r="L247" s="36"/>
      <c r="M247" s="2" t="e">
        <f t="shared" si="11"/>
        <v>#REF!</v>
      </c>
      <c r="N247" s="163" t="e">
        <f t="shared" si="10"/>
        <v>#REF!</v>
      </c>
      <c r="T247" s="2" t="e">
        <f>VLOOKUP(C247,#REF!,5,FALSE)</f>
        <v>#REF!</v>
      </c>
    </row>
    <row r="248" spans="1:20" ht="15.75">
      <c r="A248" t="s">
        <v>747</v>
      </c>
      <c r="B248" s="13" t="s">
        <v>766</v>
      </c>
      <c r="C248" s="16" t="s">
        <v>522</v>
      </c>
      <c r="D248" s="16"/>
      <c r="E248" s="16"/>
      <c r="F248" s="17">
        <v>0</v>
      </c>
      <c r="G248" s="17">
        <v>13864.11</v>
      </c>
      <c r="H248" s="17">
        <v>0</v>
      </c>
      <c r="I248" s="43">
        <v>190966.95</v>
      </c>
      <c r="J248" s="34"/>
      <c r="K248" s="36" t="e">
        <f>VLOOKUP(C248,#REF!,2,FALSE)</f>
        <v>#REF!</v>
      </c>
      <c r="L248" s="36"/>
      <c r="M248" s="2" t="e">
        <f t="shared" si="11"/>
        <v>#REF!</v>
      </c>
      <c r="N248" s="163" t="e">
        <f t="shared" si="10"/>
        <v>#REF!</v>
      </c>
      <c r="T248" s="2" t="e">
        <f>VLOOKUP(C248,#REF!,5,FALSE)</f>
        <v>#REF!</v>
      </c>
    </row>
    <row r="249" spans="1:20" ht="15.75">
      <c r="A249" t="s">
        <v>747</v>
      </c>
      <c r="B249" s="13" t="s">
        <v>766</v>
      </c>
      <c r="C249" s="16" t="s">
        <v>523</v>
      </c>
      <c r="D249" s="16"/>
      <c r="E249" s="16"/>
      <c r="F249" s="17">
        <v>0</v>
      </c>
      <c r="G249" s="17">
        <v>159398.59</v>
      </c>
      <c r="H249" s="17">
        <v>7.16</v>
      </c>
      <c r="I249" s="43">
        <v>13864.11</v>
      </c>
      <c r="J249" s="34"/>
      <c r="K249" s="36"/>
      <c r="L249" s="36"/>
      <c r="M249" s="2">
        <f t="shared" si="11"/>
        <v>0</v>
      </c>
      <c r="N249" s="163">
        <f t="shared" si="10"/>
        <v>0</v>
      </c>
      <c r="T249" s="2" t="e">
        <f>VLOOKUP(C249,#REF!,5,FALSE)</f>
        <v>#REF!</v>
      </c>
    </row>
    <row r="250" spans="1:20" ht="15.75">
      <c r="A250" t="s">
        <v>747</v>
      </c>
      <c r="B250" s="13" t="s">
        <v>766</v>
      </c>
      <c r="C250" s="16" t="s">
        <v>524</v>
      </c>
      <c r="D250" s="16"/>
      <c r="E250" s="16"/>
      <c r="F250" s="17">
        <v>0</v>
      </c>
      <c r="G250" s="17">
        <v>417589.78</v>
      </c>
      <c r="H250" s="17">
        <v>22127.78</v>
      </c>
      <c r="I250" s="43">
        <v>159391.43</v>
      </c>
      <c r="J250" s="34"/>
      <c r="K250" s="36" t="e">
        <f>VLOOKUP(C250,#REF!,2,FALSE)</f>
        <v>#REF!</v>
      </c>
      <c r="L250" s="36"/>
      <c r="M250" s="2" t="e">
        <f t="shared" si="11"/>
        <v>#REF!</v>
      </c>
      <c r="N250" s="163" t="e">
        <f t="shared" si="10"/>
        <v>#REF!</v>
      </c>
      <c r="T250" s="2" t="e">
        <f>VLOOKUP(C250,#REF!,5,FALSE)</f>
        <v>#REF!</v>
      </c>
    </row>
    <row r="251" spans="1:20" ht="24">
      <c r="A251" t="s">
        <v>747</v>
      </c>
      <c r="B251" s="13" t="s">
        <v>766</v>
      </c>
      <c r="C251" s="16" t="s">
        <v>525</v>
      </c>
      <c r="D251" s="16"/>
      <c r="E251" s="16"/>
      <c r="F251" s="17">
        <v>0</v>
      </c>
      <c r="G251" s="17">
        <v>19520</v>
      </c>
      <c r="H251" s="17">
        <v>0</v>
      </c>
      <c r="I251" s="43">
        <v>395462</v>
      </c>
      <c r="J251" s="34"/>
      <c r="K251" s="36" t="e">
        <f>VLOOKUP(C251,#REF!,2,FALSE)</f>
        <v>#REF!</v>
      </c>
      <c r="L251" s="36"/>
      <c r="M251" s="2" t="e">
        <f t="shared" si="11"/>
        <v>#REF!</v>
      </c>
      <c r="N251" s="163" t="e">
        <f t="shared" si="10"/>
        <v>#REF!</v>
      </c>
      <c r="T251" s="159" t="e">
        <f>VLOOKUP(C251,#REF!,5,FALSE)</f>
        <v>#REF!</v>
      </c>
    </row>
    <row r="252" spans="1:20" ht="15.75">
      <c r="A252" t="s">
        <v>747</v>
      </c>
      <c r="B252" s="13" t="s">
        <v>766</v>
      </c>
      <c r="C252" s="16" t="s">
        <v>526</v>
      </c>
      <c r="D252" s="16"/>
      <c r="E252" s="16"/>
      <c r="F252" s="17">
        <v>0</v>
      </c>
      <c r="G252" s="17">
        <v>8183.4</v>
      </c>
      <c r="H252" s="17">
        <v>4006.3</v>
      </c>
      <c r="I252" s="43">
        <v>19520</v>
      </c>
      <c r="J252" s="34"/>
      <c r="K252" s="36" t="e">
        <f>VLOOKUP(C252,#REF!,2,FALSE)</f>
        <v>#REF!</v>
      </c>
      <c r="L252" s="36"/>
      <c r="M252" s="2" t="e">
        <f t="shared" si="11"/>
        <v>#REF!</v>
      </c>
      <c r="N252" s="163" t="e">
        <f t="shared" si="10"/>
        <v>#REF!</v>
      </c>
      <c r="T252" s="159" t="e">
        <f>VLOOKUP(C252,#REF!,5,FALSE)</f>
        <v>#REF!</v>
      </c>
    </row>
    <row r="253" spans="1:20" ht="15.75">
      <c r="A253" t="s">
        <v>747</v>
      </c>
      <c r="B253" s="13" t="s">
        <v>766</v>
      </c>
      <c r="C253" s="16" t="s">
        <v>527</v>
      </c>
      <c r="D253" s="16"/>
      <c r="E253" s="16"/>
      <c r="F253" s="17">
        <v>0</v>
      </c>
      <c r="G253" s="17">
        <v>2362499.06</v>
      </c>
      <c r="H253" s="17">
        <v>946659.19</v>
      </c>
      <c r="I253" s="43">
        <v>4177.1000000000004</v>
      </c>
      <c r="J253" s="34"/>
      <c r="K253" s="36"/>
      <c r="L253" s="36"/>
      <c r="M253" s="2">
        <f t="shared" si="11"/>
        <v>0</v>
      </c>
      <c r="N253" s="163">
        <f t="shared" si="10"/>
        <v>0</v>
      </c>
      <c r="T253" s="2" t="e">
        <f>VLOOKUP(C253,#REF!,5,FALSE)</f>
        <v>#REF!</v>
      </c>
    </row>
    <row r="254" spans="1:20" ht="15.75">
      <c r="A254" t="s">
        <v>747</v>
      </c>
      <c r="B254" s="13" t="s">
        <v>769</v>
      </c>
      <c r="C254" s="26" t="s">
        <v>744</v>
      </c>
      <c r="D254" s="151"/>
      <c r="E254" s="16"/>
      <c r="F254" s="17"/>
      <c r="G254" s="17"/>
      <c r="H254" s="17"/>
      <c r="I254" s="19"/>
      <c r="J254" s="34"/>
      <c r="K254" s="36" t="e">
        <f>VLOOKUP(C254,#REF!,2,FALSE)</f>
        <v>#REF!</v>
      </c>
      <c r="L254" s="36"/>
      <c r="M254" s="2" t="e">
        <f t="shared" si="11"/>
        <v>#REF!</v>
      </c>
      <c r="N254" s="163" t="e">
        <f t="shared" si="10"/>
        <v>#REF!</v>
      </c>
      <c r="T254" s="30"/>
    </row>
    <row r="255" spans="1:20" ht="15.75">
      <c r="A255" t="s">
        <v>747</v>
      </c>
      <c r="B255" s="13" t="s">
        <v>771</v>
      </c>
      <c r="C255" t="s">
        <v>736</v>
      </c>
      <c r="D255" s="151"/>
      <c r="E255" s="16"/>
      <c r="F255" s="17">
        <v>0</v>
      </c>
      <c r="G255" s="17">
        <v>214039.69</v>
      </c>
      <c r="H255" s="17">
        <v>23072.74</v>
      </c>
      <c r="I255" s="19"/>
      <c r="J255" s="34"/>
      <c r="K255" s="42" t="e">
        <f>VLOOKUP(C255,#REF!,2,FALSE)</f>
        <v>#REF!</v>
      </c>
      <c r="L255" s="36"/>
      <c r="M255" s="159" t="e">
        <f t="shared" si="11"/>
        <v>#REF!</v>
      </c>
      <c r="N255" s="163" t="e">
        <f t="shared" si="10"/>
        <v>#REF!</v>
      </c>
      <c r="T255" s="30"/>
    </row>
    <row r="256" spans="1:20" ht="15.75">
      <c r="A256" t="s">
        <v>747</v>
      </c>
      <c r="B256" s="13" t="s">
        <v>769</v>
      </c>
      <c r="C256" s="16" t="s">
        <v>528</v>
      </c>
      <c r="D256" s="16"/>
      <c r="E256" s="16"/>
      <c r="F256" s="17">
        <v>0</v>
      </c>
      <c r="G256" s="17">
        <v>391392.78</v>
      </c>
      <c r="H256" s="17">
        <v>154543.44</v>
      </c>
      <c r="I256" s="43">
        <v>1415839.87</v>
      </c>
      <c r="J256" s="34"/>
      <c r="K256" s="36" t="e">
        <f>VLOOKUP(C256,#REF!,2,FALSE)</f>
        <v>#REF!</v>
      </c>
      <c r="L256" s="36">
        <v>-872003.03030303097</v>
      </c>
      <c r="M256" s="159"/>
      <c r="N256" s="163">
        <f t="shared" si="10"/>
        <v>0</v>
      </c>
      <c r="T256" s="2" t="e">
        <f>VLOOKUP(C256,#REF!,5,FALSE)</f>
        <v>#REF!</v>
      </c>
    </row>
    <row r="257" spans="1:20" ht="15.75">
      <c r="A257" t="s">
        <v>747</v>
      </c>
      <c r="B257" s="13" t="s">
        <v>769</v>
      </c>
      <c r="C257" s="16" t="s">
        <v>529</v>
      </c>
      <c r="D257" s="16"/>
      <c r="E257" s="16"/>
      <c r="F257" s="17">
        <v>0</v>
      </c>
      <c r="G257" s="17">
        <v>45221.56</v>
      </c>
      <c r="H257" s="17">
        <v>15878.4</v>
      </c>
      <c r="I257" s="43">
        <v>236849.34</v>
      </c>
      <c r="J257" s="34"/>
      <c r="K257" s="36" t="e">
        <f>VLOOKUP(C257,#REF!,2,FALSE)</f>
        <v>#REF!</v>
      </c>
      <c r="L257" s="36"/>
      <c r="M257" s="159" t="e">
        <f t="shared" si="11"/>
        <v>#REF!</v>
      </c>
      <c r="N257" s="163" t="e">
        <f t="shared" si="10"/>
        <v>#REF!</v>
      </c>
      <c r="T257" s="2" t="e">
        <f>VLOOKUP(C257,#REF!,5,FALSE)</f>
        <v>#REF!</v>
      </c>
    </row>
    <row r="258" spans="1:20" ht="15.75">
      <c r="A258" t="s">
        <v>747</v>
      </c>
      <c r="B258" s="13" t="s">
        <v>769</v>
      </c>
      <c r="C258" s="16" t="s">
        <v>530</v>
      </c>
      <c r="D258" s="16"/>
      <c r="E258" s="16"/>
      <c r="F258" s="17">
        <v>0</v>
      </c>
      <c r="G258" s="17">
        <v>750327.37</v>
      </c>
      <c r="H258" s="17">
        <v>299573.61</v>
      </c>
      <c r="I258" s="43">
        <v>29343.16</v>
      </c>
      <c r="J258" s="34"/>
      <c r="K258" s="36" t="e">
        <f>VLOOKUP(C258,#REF!,2,FALSE)</f>
        <v>#REF!</v>
      </c>
      <c r="L258" s="36"/>
      <c r="M258" s="159" t="e">
        <f t="shared" si="11"/>
        <v>#REF!</v>
      </c>
      <c r="N258" s="163" t="e">
        <f t="shared" si="10"/>
        <v>#REF!</v>
      </c>
      <c r="T258" s="2" t="e">
        <f>VLOOKUP(C258,#REF!,5,FALSE)</f>
        <v>#REF!</v>
      </c>
    </row>
    <row r="259" spans="1:20" ht="15.75">
      <c r="A259" t="s">
        <v>747</v>
      </c>
      <c r="B259" s="13" t="s">
        <v>769</v>
      </c>
      <c r="C259" s="16" t="s">
        <v>685</v>
      </c>
      <c r="D259" s="16"/>
      <c r="E259" s="16"/>
      <c r="F259" s="17"/>
      <c r="G259" s="17"/>
      <c r="H259" s="17"/>
      <c r="I259" s="19"/>
      <c r="J259" s="34"/>
      <c r="K259" s="36"/>
      <c r="L259" s="36"/>
      <c r="M259" s="159">
        <f t="shared" si="11"/>
        <v>0</v>
      </c>
      <c r="N259" s="163">
        <f t="shared" ref="N259:N322" si="12">+J259+M259</f>
        <v>0</v>
      </c>
      <c r="T259" s="2" t="e">
        <f>VLOOKUP(C259,#REF!,5,FALSE)</f>
        <v>#REF!</v>
      </c>
    </row>
    <row r="260" spans="1:20" ht="15.75">
      <c r="A260" t="s">
        <v>747</v>
      </c>
      <c r="B260" s="13" t="s">
        <v>771</v>
      </c>
      <c r="C260" s="16" t="s">
        <v>531</v>
      </c>
      <c r="D260" s="16"/>
      <c r="E260" s="16"/>
      <c r="F260" s="17">
        <v>0</v>
      </c>
      <c r="G260" s="17">
        <v>1372623.3</v>
      </c>
      <c r="H260" s="17">
        <v>548382.84</v>
      </c>
      <c r="I260" s="43">
        <v>450753.76</v>
      </c>
      <c r="J260" s="34"/>
      <c r="K260" s="36" t="e">
        <f>VLOOKUP(C260,#REF!,2,FALSE)</f>
        <v>#REF!</v>
      </c>
      <c r="L260" s="36">
        <v>-204920.71121212101</v>
      </c>
      <c r="M260" s="159"/>
      <c r="N260" s="163">
        <f t="shared" si="12"/>
        <v>0</v>
      </c>
      <c r="T260" s="2" t="e">
        <f>VLOOKUP(C260,#REF!,5,FALSE)</f>
        <v>#REF!</v>
      </c>
    </row>
    <row r="261" spans="1:20" ht="15.75">
      <c r="A261" t="s">
        <v>747</v>
      </c>
      <c r="B261" s="13" t="s">
        <v>769</v>
      </c>
      <c r="C261" s="16" t="s">
        <v>532</v>
      </c>
      <c r="D261" s="16"/>
      <c r="E261" s="16"/>
      <c r="F261" s="17">
        <v>0</v>
      </c>
      <c r="G261" s="17">
        <v>32762.39</v>
      </c>
      <c r="H261" s="17">
        <v>11552.38</v>
      </c>
      <c r="I261" s="43">
        <v>824240.46</v>
      </c>
      <c r="J261" s="34"/>
      <c r="K261" s="36" t="e">
        <f>VLOOKUP(C261,#REF!,2,FALSE)</f>
        <v>#REF!</v>
      </c>
      <c r="L261" s="36"/>
      <c r="M261" s="159" t="e">
        <f t="shared" ref="M261:M324" si="13">K261+L261</f>
        <v>#REF!</v>
      </c>
      <c r="N261" s="163" t="e">
        <f t="shared" si="12"/>
        <v>#REF!</v>
      </c>
      <c r="T261" s="2" t="e">
        <f>VLOOKUP(C261,#REF!,5,FALSE)</f>
        <v>#REF!</v>
      </c>
    </row>
    <row r="262" spans="1:20" ht="15.75">
      <c r="A262" t="s">
        <v>747</v>
      </c>
      <c r="B262" s="13" t="s">
        <v>769</v>
      </c>
      <c r="C262" s="16" t="s">
        <v>533</v>
      </c>
      <c r="D262" s="16"/>
      <c r="E262" s="16"/>
      <c r="F262" s="17">
        <v>0</v>
      </c>
      <c r="G262" s="17">
        <v>93009.78</v>
      </c>
      <c r="H262" s="17">
        <v>34191.69</v>
      </c>
      <c r="I262" s="43">
        <v>21210.01</v>
      </c>
      <c r="J262" s="34"/>
      <c r="K262" s="36" t="e">
        <f>VLOOKUP(C262,#REF!,2,FALSE)</f>
        <v>#REF!</v>
      </c>
      <c r="L262" s="36"/>
      <c r="M262" s="159" t="e">
        <f t="shared" si="13"/>
        <v>#REF!</v>
      </c>
      <c r="N262" s="163" t="e">
        <f t="shared" si="12"/>
        <v>#REF!</v>
      </c>
      <c r="T262" s="2" t="e">
        <f>VLOOKUP(C262,#REF!,5,FALSE)</f>
        <v>#REF!</v>
      </c>
    </row>
    <row r="263" spans="1:20" ht="15.75">
      <c r="A263" t="s">
        <v>747</v>
      </c>
      <c r="B263" s="13" t="s">
        <v>769</v>
      </c>
      <c r="C263" s="16" t="s">
        <v>534</v>
      </c>
      <c r="D263" s="16"/>
      <c r="E263" s="16"/>
      <c r="F263" s="17">
        <v>0</v>
      </c>
      <c r="G263" s="17">
        <v>42561.75</v>
      </c>
      <c r="H263" s="17">
        <v>15744.75</v>
      </c>
      <c r="I263" s="43">
        <v>58818.09</v>
      </c>
      <c r="J263" s="34"/>
      <c r="K263" s="36" t="e">
        <f>VLOOKUP(C263,#REF!,2,FALSE)</f>
        <v>#REF!</v>
      </c>
      <c r="L263" s="36"/>
      <c r="M263" s="159" t="e">
        <f t="shared" si="13"/>
        <v>#REF!</v>
      </c>
      <c r="N263" s="163" t="e">
        <f t="shared" si="12"/>
        <v>#REF!</v>
      </c>
      <c r="T263" s="2" t="e">
        <f>VLOOKUP(C263,#REF!,5,FALSE)</f>
        <v>#REF!</v>
      </c>
    </row>
    <row r="264" spans="1:20" ht="15.75">
      <c r="A264" t="s">
        <v>747</v>
      </c>
      <c r="B264" s="13" t="s">
        <v>769</v>
      </c>
      <c r="C264" s="16" t="s">
        <v>535</v>
      </c>
      <c r="D264" s="16"/>
      <c r="E264" s="16"/>
      <c r="F264" s="17">
        <v>0</v>
      </c>
      <c r="G264" s="17">
        <v>409623.47</v>
      </c>
      <c r="H264" s="17">
        <v>161812.51999999999</v>
      </c>
      <c r="I264" s="43">
        <v>26817</v>
      </c>
      <c r="J264" s="34"/>
      <c r="K264" s="36" t="e">
        <f>VLOOKUP(C264,#REF!,2,FALSE)</f>
        <v>#REF!</v>
      </c>
      <c r="L264" s="36"/>
      <c r="M264" s="159" t="e">
        <f t="shared" si="13"/>
        <v>#REF!</v>
      </c>
      <c r="N264" s="163" t="e">
        <f t="shared" si="12"/>
        <v>#REF!</v>
      </c>
      <c r="T264" s="2" t="e">
        <f>VLOOKUP(C264,#REF!,5,FALSE)</f>
        <v>#REF!</v>
      </c>
    </row>
    <row r="265" spans="1:20" ht="15.75">
      <c r="A265" t="s">
        <v>747</v>
      </c>
      <c r="B265" s="13" t="s">
        <v>771</v>
      </c>
      <c r="C265" s="16" t="s">
        <v>536</v>
      </c>
      <c r="D265" s="16"/>
      <c r="E265" s="16"/>
      <c r="F265" s="17">
        <v>0</v>
      </c>
      <c r="G265" s="17">
        <v>0.01</v>
      </c>
      <c r="H265" s="17">
        <v>0</v>
      </c>
      <c r="I265" s="43">
        <v>247810.95</v>
      </c>
      <c r="J265" s="34"/>
      <c r="K265" s="36" t="e">
        <f>VLOOKUP(C265,#REF!,2,FALSE)</f>
        <v>#REF!</v>
      </c>
      <c r="L265" s="36"/>
      <c r="M265" s="159" t="e">
        <f t="shared" si="13"/>
        <v>#REF!</v>
      </c>
      <c r="N265" s="163" t="e">
        <f t="shared" si="12"/>
        <v>#REF!</v>
      </c>
      <c r="T265" s="2" t="e">
        <f>VLOOKUP(C265,#REF!,5,FALSE)</f>
        <v>#REF!</v>
      </c>
    </row>
    <row r="266" spans="1:20" ht="24">
      <c r="A266" t="s">
        <v>747</v>
      </c>
      <c r="B266" s="13" t="s">
        <v>769</v>
      </c>
      <c r="C266" s="16" t="s">
        <v>537</v>
      </c>
      <c r="D266" s="16"/>
      <c r="E266" s="16"/>
      <c r="F266" s="17">
        <v>0</v>
      </c>
      <c r="G266" s="17">
        <v>313517.62</v>
      </c>
      <c r="H266" s="17">
        <v>121085.58</v>
      </c>
      <c r="I266" s="43">
        <v>0.01</v>
      </c>
      <c r="J266" s="34"/>
      <c r="K266" s="36" t="e">
        <f>VLOOKUP(C266,#REF!,2,FALSE)</f>
        <v>#REF!</v>
      </c>
      <c r="L266" s="36"/>
      <c r="M266" s="159" t="e">
        <f t="shared" si="13"/>
        <v>#REF!</v>
      </c>
      <c r="N266" s="163" t="e">
        <f t="shared" si="12"/>
        <v>#REF!</v>
      </c>
      <c r="T266" s="2" t="e">
        <f>VLOOKUP(C266,#REF!,5,FALSE)</f>
        <v>#REF!</v>
      </c>
    </row>
    <row r="267" spans="1:20" ht="24">
      <c r="A267" t="s">
        <v>747</v>
      </c>
      <c r="B267" s="13" t="s">
        <v>769</v>
      </c>
      <c r="C267" s="16" t="s">
        <v>686</v>
      </c>
      <c r="D267" s="16"/>
      <c r="E267" s="16"/>
      <c r="F267" s="17"/>
      <c r="G267" s="17"/>
      <c r="H267" s="17"/>
      <c r="I267" s="19"/>
      <c r="J267" s="34"/>
      <c r="K267" s="36"/>
      <c r="L267" s="36"/>
      <c r="M267" s="159">
        <f t="shared" si="13"/>
        <v>0</v>
      </c>
      <c r="N267" s="163">
        <f t="shared" si="12"/>
        <v>0</v>
      </c>
      <c r="T267" s="2" t="e">
        <f>VLOOKUP(C267,#REF!,5,FALSE)</f>
        <v>#REF!</v>
      </c>
    </row>
    <row r="268" spans="1:20" ht="15.75">
      <c r="A268" t="s">
        <v>747</v>
      </c>
      <c r="B268" s="13" t="s">
        <v>769</v>
      </c>
      <c r="C268" s="16" t="s">
        <v>538</v>
      </c>
      <c r="D268" s="16"/>
      <c r="E268" s="16"/>
      <c r="F268" s="17">
        <v>0</v>
      </c>
      <c r="G268" s="17">
        <v>128897.52</v>
      </c>
      <c r="H268" s="17">
        <v>50979.24</v>
      </c>
      <c r="I268" s="19">
        <v>192432.04</v>
      </c>
      <c r="J268" s="34"/>
      <c r="K268" s="36" t="e">
        <f>VLOOKUP(C268,#REF!,2,FALSE)</f>
        <v>#REF!</v>
      </c>
      <c r="L268" s="36"/>
      <c r="M268" s="159" t="e">
        <f t="shared" si="13"/>
        <v>#REF!</v>
      </c>
      <c r="N268" s="163" t="e">
        <f t="shared" si="12"/>
        <v>#REF!</v>
      </c>
      <c r="T268" s="2" t="e">
        <f>VLOOKUP(C268,#REF!,5,FALSE)</f>
        <v>#REF!</v>
      </c>
    </row>
    <row r="269" spans="1:20" ht="15.75">
      <c r="A269" t="s">
        <v>747</v>
      </c>
      <c r="B269" s="13" t="s">
        <v>769</v>
      </c>
      <c r="C269" s="16" t="s">
        <v>539</v>
      </c>
      <c r="D269" s="16"/>
      <c r="E269" s="16"/>
      <c r="F269" s="17">
        <v>0</v>
      </c>
      <c r="G269" s="17">
        <v>1625</v>
      </c>
      <c r="H269" s="17">
        <v>675</v>
      </c>
      <c r="I269" s="19">
        <v>77918.28</v>
      </c>
      <c r="J269" s="34"/>
      <c r="K269" s="36" t="e">
        <f>VLOOKUP(C269,#REF!,2,FALSE)</f>
        <v>#REF!</v>
      </c>
      <c r="L269" s="36"/>
      <c r="M269" s="159" t="e">
        <f t="shared" si="13"/>
        <v>#REF!</v>
      </c>
      <c r="N269" s="163" t="e">
        <f t="shared" si="12"/>
        <v>#REF!</v>
      </c>
      <c r="T269" s="2" t="e">
        <f>VLOOKUP(C269,#REF!,5,FALSE)</f>
        <v>#REF!</v>
      </c>
    </row>
    <row r="270" spans="1:20" ht="15.75">
      <c r="A270" t="s">
        <v>747</v>
      </c>
      <c r="B270" s="13" t="s">
        <v>769</v>
      </c>
      <c r="C270" s="16" t="s">
        <v>540</v>
      </c>
      <c r="D270" s="16"/>
      <c r="E270" s="16"/>
      <c r="F270" s="17">
        <v>0</v>
      </c>
      <c r="G270" s="17">
        <v>1324.24</v>
      </c>
      <c r="H270" s="17">
        <v>578.5</v>
      </c>
      <c r="I270" s="19">
        <v>950</v>
      </c>
      <c r="J270" s="34"/>
      <c r="K270" s="36" t="e">
        <f>VLOOKUP(C270,#REF!,2,FALSE)</f>
        <v>#REF!</v>
      </c>
      <c r="L270" s="36"/>
      <c r="M270" s="159" t="e">
        <f t="shared" si="13"/>
        <v>#REF!</v>
      </c>
      <c r="N270" s="163" t="e">
        <f t="shared" si="12"/>
        <v>#REF!</v>
      </c>
      <c r="T270" s="2" t="e">
        <f>VLOOKUP(C270,#REF!,5,FALSE)</f>
        <v>#REF!</v>
      </c>
    </row>
    <row r="271" spans="1:20" ht="15.75">
      <c r="A271" t="s">
        <v>747</v>
      </c>
      <c r="B271" s="13" t="s">
        <v>769</v>
      </c>
      <c r="C271" s="16" t="s">
        <v>541</v>
      </c>
      <c r="D271" s="16"/>
      <c r="E271" s="16"/>
      <c r="F271" s="17">
        <v>0</v>
      </c>
      <c r="G271" s="17">
        <v>119680.79</v>
      </c>
      <c r="H271" s="17">
        <v>46517.36</v>
      </c>
      <c r="I271" s="19">
        <v>745.74</v>
      </c>
      <c r="J271" s="34"/>
      <c r="K271" s="36" t="e">
        <f>VLOOKUP(C271,#REF!,2,FALSE)</f>
        <v>#REF!</v>
      </c>
      <c r="L271" s="36"/>
      <c r="M271" s="159" t="e">
        <f t="shared" si="13"/>
        <v>#REF!</v>
      </c>
      <c r="N271" s="163" t="e">
        <f t="shared" si="12"/>
        <v>#REF!</v>
      </c>
      <c r="T271" s="2" t="e">
        <f>VLOOKUP(C271,#REF!,5,FALSE)</f>
        <v>#REF!</v>
      </c>
    </row>
    <row r="272" spans="1:20" ht="15.75">
      <c r="A272" t="s">
        <v>747</v>
      </c>
      <c r="B272" s="13" t="s">
        <v>771</v>
      </c>
      <c r="C272" s="16" t="s">
        <v>542</v>
      </c>
      <c r="D272" s="16"/>
      <c r="E272" s="16"/>
      <c r="F272" s="17">
        <v>0</v>
      </c>
      <c r="G272" s="17">
        <v>270357.36</v>
      </c>
      <c r="H272" s="17">
        <v>106025.28</v>
      </c>
      <c r="I272" s="19">
        <v>73163.429999999993</v>
      </c>
      <c r="J272" s="34"/>
      <c r="K272" s="36" t="e">
        <f>VLOOKUP(C272,#REF!,2,FALSE)</f>
        <v>#REF!</v>
      </c>
      <c r="L272" s="36"/>
      <c r="M272" s="159" t="e">
        <f t="shared" si="13"/>
        <v>#REF!</v>
      </c>
      <c r="N272" s="163" t="e">
        <f t="shared" si="12"/>
        <v>#REF!</v>
      </c>
      <c r="T272" s="2" t="e">
        <f>VLOOKUP(C272,#REF!,5,FALSE)</f>
        <v>#REF!</v>
      </c>
    </row>
    <row r="273" spans="1:20" ht="15.75">
      <c r="A273" t="s">
        <v>747</v>
      </c>
      <c r="B273" s="13" t="s">
        <v>769</v>
      </c>
      <c r="C273" s="16" t="s">
        <v>687</v>
      </c>
      <c r="D273" s="16"/>
      <c r="E273" s="16"/>
      <c r="F273" s="17"/>
      <c r="G273" s="17"/>
      <c r="H273" s="17"/>
      <c r="I273" s="19"/>
      <c r="J273" s="34"/>
      <c r="K273" s="36"/>
      <c r="L273" s="36"/>
      <c r="M273" s="159">
        <f t="shared" si="13"/>
        <v>0</v>
      </c>
      <c r="N273" s="163">
        <f t="shared" si="12"/>
        <v>0</v>
      </c>
      <c r="T273" s="2" t="e">
        <f>VLOOKUP(C273,#REF!,5,FALSE)</f>
        <v>#REF!</v>
      </c>
    </row>
    <row r="274" spans="1:20" ht="24">
      <c r="A274" t="s">
        <v>747</v>
      </c>
      <c r="B274" s="13" t="s">
        <v>769</v>
      </c>
      <c r="C274" s="16" t="s">
        <v>688</v>
      </c>
      <c r="D274" s="16"/>
      <c r="E274" s="16"/>
      <c r="F274" s="17"/>
      <c r="G274" s="17"/>
      <c r="H274" s="17"/>
      <c r="I274" s="19"/>
      <c r="J274" s="34"/>
      <c r="K274" s="36"/>
      <c r="L274" s="36"/>
      <c r="M274" s="159">
        <f t="shared" si="13"/>
        <v>0</v>
      </c>
      <c r="N274" s="163">
        <f t="shared" si="12"/>
        <v>0</v>
      </c>
      <c r="T274" s="2" t="e">
        <f>VLOOKUP(C274,#REF!,5,FALSE)</f>
        <v>#REF!</v>
      </c>
    </row>
    <row r="275" spans="1:20" ht="15.75">
      <c r="A275" t="s">
        <v>747</v>
      </c>
      <c r="B275" s="13" t="s">
        <v>769</v>
      </c>
      <c r="C275" s="16" t="s">
        <v>543</v>
      </c>
      <c r="D275" s="16"/>
      <c r="E275" s="16"/>
      <c r="F275" s="17">
        <v>0</v>
      </c>
      <c r="G275" s="17">
        <v>54511.05</v>
      </c>
      <c r="H275" s="17">
        <v>21804.42</v>
      </c>
      <c r="I275" s="19">
        <v>164332.07999999999</v>
      </c>
      <c r="J275" s="34"/>
      <c r="K275" s="36" t="e">
        <f>VLOOKUP(C275,#REF!,2,FALSE)</f>
        <v>#REF!</v>
      </c>
      <c r="L275" s="36"/>
      <c r="M275" s="159" t="e">
        <f t="shared" si="13"/>
        <v>#REF!</v>
      </c>
      <c r="N275" s="163" t="e">
        <f t="shared" si="12"/>
        <v>#REF!</v>
      </c>
      <c r="T275" s="2" t="e">
        <f>VLOOKUP(C275,#REF!,5,FALSE)</f>
        <v>#REF!</v>
      </c>
    </row>
    <row r="276" spans="1:20" ht="15.75">
      <c r="A276" t="s">
        <v>747</v>
      </c>
      <c r="B276" s="13" t="s">
        <v>769</v>
      </c>
      <c r="C276" s="16" t="s">
        <v>544</v>
      </c>
      <c r="D276" s="16"/>
      <c r="E276" s="16"/>
      <c r="F276" s="17">
        <v>0</v>
      </c>
      <c r="G276" s="17">
        <v>8499.2900000000009</v>
      </c>
      <c r="H276" s="17">
        <v>3199.86</v>
      </c>
      <c r="I276" s="19">
        <v>32706.63</v>
      </c>
      <c r="J276" s="34"/>
      <c r="K276" s="36" t="e">
        <f>VLOOKUP(C276,#REF!,2,FALSE)</f>
        <v>#REF!</v>
      </c>
      <c r="L276" s="36"/>
      <c r="M276" s="159" t="e">
        <f t="shared" si="13"/>
        <v>#REF!</v>
      </c>
      <c r="N276" s="163" t="e">
        <f t="shared" si="12"/>
        <v>#REF!</v>
      </c>
      <c r="T276" s="2" t="e">
        <f>VLOOKUP(C276,#REF!,5,FALSE)</f>
        <v>#REF!</v>
      </c>
    </row>
    <row r="277" spans="1:20" ht="15.75">
      <c r="A277" t="s">
        <v>747</v>
      </c>
      <c r="B277" s="13" t="s">
        <v>769</v>
      </c>
      <c r="C277" s="16" t="s">
        <v>545</v>
      </c>
      <c r="D277" s="16"/>
      <c r="E277" s="16"/>
      <c r="F277" s="17">
        <v>0</v>
      </c>
      <c r="G277" s="17">
        <v>2534</v>
      </c>
      <c r="H277" s="17">
        <v>835.02</v>
      </c>
      <c r="I277" s="19">
        <v>5299.43</v>
      </c>
      <c r="J277" s="34"/>
      <c r="K277" s="36" t="e">
        <f>VLOOKUP(C277,#REF!,2,FALSE)</f>
        <v>#REF!</v>
      </c>
      <c r="L277" s="36"/>
      <c r="M277" s="159" t="e">
        <f t="shared" si="13"/>
        <v>#REF!</v>
      </c>
      <c r="N277" s="163" t="e">
        <f t="shared" si="12"/>
        <v>#REF!</v>
      </c>
      <c r="T277" s="2" t="e">
        <f>VLOOKUP(C277,#REF!,5,FALSE)</f>
        <v>#REF!</v>
      </c>
    </row>
    <row r="278" spans="1:20" ht="15.75">
      <c r="A278" t="s">
        <v>747</v>
      </c>
      <c r="B278" s="13" t="s">
        <v>769</v>
      </c>
      <c r="C278" s="16" t="s">
        <v>546</v>
      </c>
      <c r="D278" s="16"/>
      <c r="E278" s="16"/>
      <c r="F278" s="17">
        <v>0</v>
      </c>
      <c r="G278" s="17">
        <v>89433.79</v>
      </c>
      <c r="H278" s="17">
        <v>35158.15</v>
      </c>
      <c r="I278" s="19">
        <v>1698.98</v>
      </c>
      <c r="J278" s="34"/>
      <c r="K278" s="36" t="e">
        <f>VLOOKUP(C278,#REF!,2,FALSE)</f>
        <v>#REF!</v>
      </c>
      <c r="L278" s="36"/>
      <c r="M278" s="159" t="e">
        <f t="shared" si="13"/>
        <v>#REF!</v>
      </c>
      <c r="N278" s="163" t="e">
        <f t="shared" si="12"/>
        <v>#REF!</v>
      </c>
      <c r="T278" s="2" t="e">
        <f>VLOOKUP(C278,#REF!,5,FALSE)</f>
        <v>#REF!</v>
      </c>
    </row>
    <row r="279" spans="1:20" ht="15.75">
      <c r="A279" t="s">
        <v>747</v>
      </c>
      <c r="B279" s="13" t="s">
        <v>771</v>
      </c>
      <c r="C279" s="16" t="s">
        <v>547</v>
      </c>
      <c r="D279" s="16"/>
      <c r="E279" s="16"/>
      <c r="F279" s="17">
        <v>0</v>
      </c>
      <c r="G279" s="17">
        <v>5414574.1600000001</v>
      </c>
      <c r="H279" s="17">
        <v>2162558.6800000002</v>
      </c>
      <c r="I279" s="19">
        <v>54275.64</v>
      </c>
      <c r="J279" s="34"/>
      <c r="K279" s="36" t="e">
        <f>VLOOKUP(C279,#REF!,2,FALSE)</f>
        <v>#REF!</v>
      </c>
      <c r="L279" s="36"/>
      <c r="M279" s="159" t="e">
        <f t="shared" si="13"/>
        <v>#REF!</v>
      </c>
      <c r="N279" s="163" t="e">
        <f t="shared" si="12"/>
        <v>#REF!</v>
      </c>
      <c r="T279" s="2" t="e">
        <f>VLOOKUP(C279,#REF!,5,FALSE)</f>
        <v>#REF!</v>
      </c>
    </row>
    <row r="280" spans="1:20" ht="15.75">
      <c r="A280" t="s">
        <v>747</v>
      </c>
      <c r="B280" s="13" t="s">
        <v>769</v>
      </c>
      <c r="C280" s="16" t="s">
        <v>548</v>
      </c>
      <c r="D280" s="16"/>
      <c r="E280" s="16"/>
      <c r="F280" s="17">
        <v>0</v>
      </c>
      <c r="G280" s="17">
        <v>17714.919999999998</v>
      </c>
      <c r="H280" s="17">
        <v>2400</v>
      </c>
      <c r="I280" s="19">
        <v>3252015.48</v>
      </c>
      <c r="J280" s="34"/>
      <c r="K280" s="36" t="e">
        <f>VLOOKUP(C280,#REF!,2,FALSE)</f>
        <v>#REF!</v>
      </c>
      <c r="L280" s="36"/>
      <c r="M280" s="159" t="e">
        <f t="shared" si="13"/>
        <v>#REF!</v>
      </c>
      <c r="N280" s="163" t="e">
        <f t="shared" si="12"/>
        <v>#REF!</v>
      </c>
      <c r="T280" s="2" t="e">
        <f>VLOOKUP(C280,#REF!,5,FALSE)</f>
        <v>#REF!</v>
      </c>
    </row>
    <row r="281" spans="1:20" ht="15.75">
      <c r="A281" t="s">
        <v>747</v>
      </c>
      <c r="B281" s="13" t="s">
        <v>769</v>
      </c>
      <c r="C281" s="16" t="s">
        <v>549</v>
      </c>
      <c r="D281" s="16"/>
      <c r="E281" s="16"/>
      <c r="F281" s="17">
        <v>0</v>
      </c>
      <c r="G281" s="17">
        <v>230636.25</v>
      </c>
      <c r="H281" s="17">
        <v>79273.149999999994</v>
      </c>
      <c r="I281" s="19">
        <v>15314.92</v>
      </c>
      <c r="J281" s="34"/>
      <c r="K281" s="36" t="e">
        <f>VLOOKUP(C281,#REF!,2,FALSE)</f>
        <v>#REF!</v>
      </c>
      <c r="L281" s="36"/>
      <c r="M281" s="159" t="e">
        <f t="shared" si="13"/>
        <v>#REF!</v>
      </c>
      <c r="N281" s="163" t="e">
        <f t="shared" si="12"/>
        <v>#REF!</v>
      </c>
      <c r="T281" s="2" t="e">
        <f>VLOOKUP(C281,#REF!,5,FALSE)</f>
        <v>#REF!</v>
      </c>
    </row>
    <row r="282" spans="1:20" ht="15.75">
      <c r="A282" t="s">
        <v>747</v>
      </c>
      <c r="B282" s="13" t="s">
        <v>769</v>
      </c>
      <c r="C282" s="16" t="s">
        <v>550</v>
      </c>
      <c r="D282" s="16"/>
      <c r="E282" s="16"/>
      <c r="F282" s="17">
        <v>0</v>
      </c>
      <c r="G282" s="17">
        <v>59321.53</v>
      </c>
      <c r="H282" s="17">
        <v>20238.740000000002</v>
      </c>
      <c r="I282" s="19">
        <v>151363.1</v>
      </c>
      <c r="J282" s="34"/>
      <c r="K282" s="36" t="e">
        <f>VLOOKUP(C282,#REF!,2,FALSE)</f>
        <v>#REF!</v>
      </c>
      <c r="L282" s="36"/>
      <c r="M282" s="159" t="e">
        <f t="shared" si="13"/>
        <v>#REF!</v>
      </c>
      <c r="N282" s="163" t="e">
        <f t="shared" si="12"/>
        <v>#REF!</v>
      </c>
      <c r="T282" s="2" t="e">
        <f>VLOOKUP(C282,#REF!,5,FALSE)</f>
        <v>#REF!</v>
      </c>
    </row>
    <row r="283" spans="1:20" ht="15.75">
      <c r="A283" t="s">
        <v>747</v>
      </c>
      <c r="B283" s="13" t="s">
        <v>769</v>
      </c>
      <c r="C283" s="16" t="s">
        <v>551</v>
      </c>
      <c r="D283" s="16"/>
      <c r="E283" s="16"/>
      <c r="F283" s="17">
        <v>0</v>
      </c>
      <c r="G283" s="17">
        <v>1558289.89</v>
      </c>
      <c r="H283" s="17">
        <v>617267.67000000004</v>
      </c>
      <c r="I283" s="19">
        <v>39082.79</v>
      </c>
      <c r="J283" s="34"/>
      <c r="K283" s="36" t="e">
        <f>VLOOKUP(C283,#REF!,2,FALSE)</f>
        <v>#REF!</v>
      </c>
      <c r="L283" s="36"/>
      <c r="M283" s="159" t="e">
        <f t="shared" si="13"/>
        <v>#REF!</v>
      </c>
      <c r="N283" s="163" t="e">
        <f t="shared" si="12"/>
        <v>#REF!</v>
      </c>
      <c r="T283" s="2" t="e">
        <f>VLOOKUP(C283,#REF!,5,FALSE)</f>
        <v>#REF!</v>
      </c>
    </row>
    <row r="284" spans="1:20" ht="15.75">
      <c r="A284" t="s">
        <v>747</v>
      </c>
      <c r="B284" s="13" t="s">
        <v>771</v>
      </c>
      <c r="C284" s="16" t="s">
        <v>552</v>
      </c>
      <c r="D284" s="16"/>
      <c r="E284" s="16"/>
      <c r="F284" s="17">
        <v>0</v>
      </c>
      <c r="G284" s="17">
        <v>285717.36</v>
      </c>
      <c r="H284" s="17">
        <v>112025.28</v>
      </c>
      <c r="I284" s="19">
        <v>941022.22</v>
      </c>
      <c r="J284" s="34"/>
      <c r="K284" s="36" t="e">
        <f>VLOOKUP(C284,#REF!,2,FALSE)</f>
        <v>#REF!</v>
      </c>
      <c r="L284" s="36"/>
      <c r="M284" s="159" t="e">
        <f t="shared" si="13"/>
        <v>#REF!</v>
      </c>
      <c r="N284" s="163" t="e">
        <f t="shared" si="12"/>
        <v>#REF!</v>
      </c>
      <c r="T284" s="2" t="e">
        <f>VLOOKUP(C284,#REF!,5,FALSE)</f>
        <v>#REF!</v>
      </c>
    </row>
    <row r="285" spans="1:20" ht="15.75">
      <c r="A285" t="s">
        <v>747</v>
      </c>
      <c r="B285" s="13" t="s">
        <v>769</v>
      </c>
      <c r="C285" s="16" t="s">
        <v>553</v>
      </c>
      <c r="D285" s="16"/>
      <c r="E285" s="16"/>
      <c r="F285" s="17">
        <v>0</v>
      </c>
      <c r="G285" s="17">
        <v>110524.23</v>
      </c>
      <c r="H285" s="17">
        <v>43983.18</v>
      </c>
      <c r="I285" s="19">
        <v>173692.08</v>
      </c>
      <c r="J285" s="34"/>
      <c r="K285" s="36" t="e">
        <f>VLOOKUP(C285,#REF!,2,FALSE)</f>
        <v>#REF!</v>
      </c>
      <c r="L285" s="36"/>
      <c r="M285" s="159" t="e">
        <f t="shared" si="13"/>
        <v>#REF!</v>
      </c>
      <c r="N285" s="163" t="e">
        <f t="shared" si="12"/>
        <v>#REF!</v>
      </c>
      <c r="T285" s="2" t="e">
        <f>VLOOKUP(C285,#REF!,5,FALSE)</f>
        <v>#REF!</v>
      </c>
    </row>
    <row r="286" spans="1:20" ht="15.75">
      <c r="A286" t="s">
        <v>747</v>
      </c>
      <c r="B286" s="13" t="s">
        <v>769</v>
      </c>
      <c r="C286" s="16" t="s">
        <v>554</v>
      </c>
      <c r="D286" s="16"/>
      <c r="E286" s="16"/>
      <c r="F286" s="17">
        <v>0</v>
      </c>
      <c r="G286" s="17">
        <v>3175.02</v>
      </c>
      <c r="H286" s="17">
        <v>1040.45</v>
      </c>
      <c r="I286" s="19">
        <v>66541.05</v>
      </c>
      <c r="J286" s="34"/>
      <c r="K286" s="36" t="e">
        <f>VLOOKUP(C286,#REF!,2,FALSE)</f>
        <v>#REF!</v>
      </c>
      <c r="L286" s="36"/>
      <c r="M286" s="159" t="e">
        <f t="shared" si="13"/>
        <v>#REF!</v>
      </c>
      <c r="N286" s="163" t="e">
        <f t="shared" si="12"/>
        <v>#REF!</v>
      </c>
      <c r="T286" s="2" t="e">
        <f>VLOOKUP(C286,#REF!,5,FALSE)</f>
        <v>#REF!</v>
      </c>
    </row>
    <row r="287" spans="1:20" ht="15.75">
      <c r="A287" t="s">
        <v>747</v>
      </c>
      <c r="B287" s="13" t="s">
        <v>769</v>
      </c>
      <c r="C287" s="29" t="s">
        <v>555</v>
      </c>
      <c r="D287" s="16"/>
      <c r="E287" s="16"/>
      <c r="F287" s="17">
        <v>0</v>
      </c>
      <c r="G287" s="17">
        <v>110738.51</v>
      </c>
      <c r="H287" s="17">
        <v>41653.58</v>
      </c>
      <c r="I287" s="19">
        <v>2134.5700000000002</v>
      </c>
      <c r="J287" s="34"/>
      <c r="K287" s="36"/>
      <c r="L287" s="36"/>
      <c r="M287" s="159">
        <f t="shared" si="13"/>
        <v>0</v>
      </c>
      <c r="N287" s="163">
        <f t="shared" si="12"/>
        <v>0</v>
      </c>
      <c r="T287" s="2" t="e">
        <f>VLOOKUP(C287,#REF!,5,FALSE)</f>
        <v>#REF!</v>
      </c>
    </row>
    <row r="288" spans="1:20" ht="15.75">
      <c r="A288" t="s">
        <v>747</v>
      </c>
      <c r="B288" s="13" t="s">
        <v>771</v>
      </c>
      <c r="C288" s="16" t="s">
        <v>556</v>
      </c>
      <c r="D288" s="16"/>
      <c r="E288" s="16"/>
      <c r="F288" s="17">
        <v>0</v>
      </c>
      <c r="G288" s="17">
        <v>1819199.66</v>
      </c>
      <c r="H288" s="17">
        <v>738263.17</v>
      </c>
      <c r="I288" s="19">
        <v>69084.929999999993</v>
      </c>
      <c r="J288" s="34"/>
      <c r="K288" s="36" t="e">
        <f>VLOOKUP(C288,#REF!,2,FALSE)</f>
        <v>#REF!</v>
      </c>
      <c r="L288" s="36"/>
      <c r="M288" s="159" t="e">
        <f t="shared" si="13"/>
        <v>#REF!</v>
      </c>
      <c r="N288" s="163" t="e">
        <f t="shared" si="12"/>
        <v>#REF!</v>
      </c>
      <c r="T288" s="2" t="e">
        <f>VLOOKUP(C288,#REF!,5,FALSE)</f>
        <v>#REF!</v>
      </c>
    </row>
    <row r="289" spans="1:20" ht="15.75">
      <c r="A289" t="s">
        <v>747</v>
      </c>
      <c r="B289" s="13" t="s">
        <v>769</v>
      </c>
      <c r="C289" s="16" t="s">
        <v>557</v>
      </c>
      <c r="D289" s="16"/>
      <c r="E289" s="16"/>
      <c r="F289" s="17">
        <v>0</v>
      </c>
      <c r="G289" s="17">
        <v>20653.46</v>
      </c>
      <c r="H289" s="17">
        <v>3257.88</v>
      </c>
      <c r="I289" s="19">
        <v>1080936.49</v>
      </c>
      <c r="J289" s="34"/>
      <c r="K289" s="36" t="e">
        <f>VLOOKUP(C289,#REF!,2,FALSE)</f>
        <v>#REF!</v>
      </c>
      <c r="L289" s="36"/>
      <c r="M289" s="159" t="e">
        <f t="shared" si="13"/>
        <v>#REF!</v>
      </c>
      <c r="N289" s="163" t="e">
        <f t="shared" si="12"/>
        <v>#REF!</v>
      </c>
      <c r="T289" s="2" t="e">
        <f>VLOOKUP(C289,#REF!,5,FALSE)</f>
        <v>#REF!</v>
      </c>
    </row>
    <row r="290" spans="1:20" ht="15.75">
      <c r="A290" t="s">
        <v>747</v>
      </c>
      <c r="B290" s="13" t="s">
        <v>769</v>
      </c>
      <c r="C290" s="16" t="s">
        <v>558</v>
      </c>
      <c r="D290" s="16"/>
      <c r="E290" s="16"/>
      <c r="F290" s="17">
        <v>0</v>
      </c>
      <c r="G290" s="17">
        <v>54713.24</v>
      </c>
      <c r="H290" s="17">
        <v>21103.97</v>
      </c>
      <c r="I290" s="19">
        <v>17395.580000000002</v>
      </c>
      <c r="J290" s="34"/>
      <c r="K290" s="36"/>
      <c r="L290" s="36"/>
      <c r="M290" s="159">
        <f t="shared" si="13"/>
        <v>0</v>
      </c>
      <c r="N290" s="163">
        <f t="shared" si="12"/>
        <v>0</v>
      </c>
      <c r="T290" s="2" t="e">
        <f>VLOOKUP(C290,#REF!,5,FALSE)</f>
        <v>#REF!</v>
      </c>
    </row>
    <row r="291" spans="1:20" ht="15.75">
      <c r="A291" t="s">
        <v>747</v>
      </c>
      <c r="B291" s="13" t="s">
        <v>769</v>
      </c>
      <c r="C291" s="16" t="s">
        <v>559</v>
      </c>
      <c r="D291" s="16"/>
      <c r="E291" s="16"/>
      <c r="F291" s="17">
        <v>0</v>
      </c>
      <c r="G291" s="17">
        <v>5572.2</v>
      </c>
      <c r="H291" s="17">
        <v>2222.02</v>
      </c>
      <c r="I291" s="19">
        <v>33609.269999999997</v>
      </c>
      <c r="J291" s="34"/>
      <c r="K291" s="36" t="e">
        <f>VLOOKUP(C291,#REF!,2,FALSE)</f>
        <v>#REF!</v>
      </c>
      <c r="L291" s="36"/>
      <c r="M291" s="159" t="e">
        <f t="shared" si="13"/>
        <v>#REF!</v>
      </c>
      <c r="N291" s="163" t="e">
        <f t="shared" si="12"/>
        <v>#REF!</v>
      </c>
      <c r="T291" s="2" t="e">
        <f>VLOOKUP(C291,#REF!,5,FALSE)</f>
        <v>#REF!</v>
      </c>
    </row>
    <row r="292" spans="1:20" ht="15.75">
      <c r="A292" t="s">
        <v>747</v>
      </c>
      <c r="B292" s="13" t="s">
        <v>769</v>
      </c>
      <c r="C292" s="16" t="s">
        <v>560</v>
      </c>
      <c r="D292" s="16"/>
      <c r="E292" s="16"/>
      <c r="F292" s="17">
        <v>0</v>
      </c>
      <c r="G292" s="17">
        <v>532715.99</v>
      </c>
      <c r="H292" s="17">
        <v>207010.92</v>
      </c>
      <c r="I292" s="19">
        <v>3350.18</v>
      </c>
      <c r="J292" s="34"/>
      <c r="K292" s="36" t="e">
        <f>VLOOKUP(C292,#REF!,2,FALSE)</f>
        <v>#REF!</v>
      </c>
      <c r="L292" s="36"/>
      <c r="M292" s="159" t="e">
        <f t="shared" si="13"/>
        <v>#REF!</v>
      </c>
      <c r="N292" s="163" t="e">
        <f t="shared" si="12"/>
        <v>#REF!</v>
      </c>
      <c r="T292" s="2" t="e">
        <f>VLOOKUP(C292,#REF!,5,FALSE)</f>
        <v>#REF!</v>
      </c>
    </row>
    <row r="293" spans="1:20" ht="15.75">
      <c r="A293" t="s">
        <v>747</v>
      </c>
      <c r="B293" s="13" t="s">
        <v>771</v>
      </c>
      <c r="C293" s="16" t="s">
        <v>561</v>
      </c>
      <c r="D293" s="16"/>
      <c r="E293" s="16"/>
      <c r="F293" s="17">
        <v>0</v>
      </c>
      <c r="G293" s="17">
        <v>66475.19</v>
      </c>
      <c r="H293" s="17">
        <v>25152.48</v>
      </c>
      <c r="I293" s="19">
        <v>325705.07</v>
      </c>
      <c r="J293" s="34"/>
      <c r="K293" s="36" t="e">
        <f>VLOOKUP(C293,#REF!,2,FALSE)</f>
        <v>#REF!</v>
      </c>
      <c r="L293" s="36"/>
      <c r="M293" s="159" t="e">
        <f t="shared" si="13"/>
        <v>#REF!</v>
      </c>
      <c r="N293" s="163" t="e">
        <f t="shared" si="12"/>
        <v>#REF!</v>
      </c>
      <c r="T293" s="2" t="e">
        <f>VLOOKUP(C293,#REF!,5,FALSE)</f>
        <v>#REF!</v>
      </c>
    </row>
    <row r="294" spans="1:20" ht="24">
      <c r="A294" t="s">
        <v>747</v>
      </c>
      <c r="B294" s="13" t="s">
        <v>769</v>
      </c>
      <c r="C294" s="16" t="s">
        <v>737</v>
      </c>
      <c r="D294" s="16"/>
      <c r="E294" s="16"/>
      <c r="F294" s="17"/>
      <c r="G294" s="17"/>
      <c r="H294" s="17"/>
      <c r="I294" s="19"/>
      <c r="J294" s="34"/>
      <c r="K294" s="36" t="e">
        <f>VLOOKUP(C294,#REF!,2,FALSE)</f>
        <v>#REF!</v>
      </c>
      <c r="L294" s="36"/>
      <c r="M294" s="159" t="e">
        <f t="shared" si="13"/>
        <v>#REF!</v>
      </c>
      <c r="N294" s="163" t="e">
        <f t="shared" si="12"/>
        <v>#REF!</v>
      </c>
      <c r="T294" s="30"/>
    </row>
    <row r="295" spans="1:20" ht="24">
      <c r="A295" t="s">
        <v>747</v>
      </c>
      <c r="B295" s="13" t="s">
        <v>771</v>
      </c>
      <c r="C295" s="16" t="s">
        <v>738</v>
      </c>
      <c r="D295" s="16"/>
      <c r="E295" s="16"/>
      <c r="F295" s="17"/>
      <c r="G295" s="17"/>
      <c r="H295" s="17"/>
      <c r="I295" s="19"/>
      <c r="J295" s="34"/>
      <c r="K295" s="36" t="e">
        <f>VLOOKUP(C295,#REF!,2,FALSE)</f>
        <v>#REF!</v>
      </c>
      <c r="L295" s="36"/>
      <c r="M295" s="159" t="e">
        <f t="shared" si="13"/>
        <v>#REF!</v>
      </c>
      <c r="N295" s="163" t="e">
        <f t="shared" si="12"/>
        <v>#REF!</v>
      </c>
      <c r="T295" s="30"/>
    </row>
    <row r="296" spans="1:20" ht="15.75">
      <c r="A296" t="s">
        <v>747</v>
      </c>
      <c r="B296" s="13" t="s">
        <v>769</v>
      </c>
      <c r="C296" s="16" t="s">
        <v>562</v>
      </c>
      <c r="D296" s="16"/>
      <c r="E296" s="16"/>
      <c r="F296" s="17">
        <v>0</v>
      </c>
      <c r="G296" s="17">
        <v>80</v>
      </c>
      <c r="H296" s="17">
        <v>40</v>
      </c>
      <c r="I296" s="19">
        <v>41322.71</v>
      </c>
      <c r="J296" s="34"/>
      <c r="K296" s="36" t="e">
        <f>VLOOKUP(C296,#REF!,2,FALSE)</f>
        <v>#REF!</v>
      </c>
      <c r="L296" s="36"/>
      <c r="M296" s="159" t="e">
        <f t="shared" si="13"/>
        <v>#REF!</v>
      </c>
      <c r="N296" s="163" t="e">
        <f t="shared" si="12"/>
        <v>#REF!</v>
      </c>
      <c r="T296" s="2" t="e">
        <f>VLOOKUP(C296,#REF!,5,FALSE)</f>
        <v>#REF!</v>
      </c>
    </row>
    <row r="297" spans="1:20" ht="15.75">
      <c r="A297" t="s">
        <v>747</v>
      </c>
      <c r="B297" s="13" t="s">
        <v>769</v>
      </c>
      <c r="C297" s="16" t="s">
        <v>563</v>
      </c>
      <c r="D297" s="16"/>
      <c r="E297" s="16"/>
      <c r="F297" s="17">
        <v>0</v>
      </c>
      <c r="G297" s="17">
        <v>18194.86</v>
      </c>
      <c r="H297" s="17">
        <v>7289.92</v>
      </c>
      <c r="I297" s="19">
        <v>40</v>
      </c>
      <c r="J297" s="34"/>
      <c r="K297" s="36" t="e">
        <f>VLOOKUP(C297,#REF!,2,FALSE)</f>
        <v>#REF!</v>
      </c>
      <c r="L297" s="36"/>
      <c r="M297" s="159" t="e">
        <f t="shared" si="13"/>
        <v>#REF!</v>
      </c>
      <c r="N297" s="163" t="e">
        <f t="shared" si="12"/>
        <v>#REF!</v>
      </c>
      <c r="T297" s="2" t="e">
        <f>VLOOKUP(C297,#REF!,5,FALSE)</f>
        <v>#REF!</v>
      </c>
    </row>
    <row r="298" spans="1:20" ht="15.75">
      <c r="A298" t="s">
        <v>747</v>
      </c>
      <c r="B298" s="13" t="s">
        <v>771</v>
      </c>
      <c r="C298" s="16" t="s">
        <v>564</v>
      </c>
      <c r="D298" s="16"/>
      <c r="E298" s="16"/>
      <c r="F298" s="17">
        <v>0</v>
      </c>
      <c r="G298" s="17">
        <v>65807.460000000006</v>
      </c>
      <c r="H298" s="17">
        <v>25223.54</v>
      </c>
      <c r="I298" s="19">
        <v>10904.94</v>
      </c>
      <c r="J298" s="34"/>
      <c r="K298" s="36" t="e">
        <f>VLOOKUP(C298,#REF!,2,FALSE)</f>
        <v>#REF!</v>
      </c>
      <c r="L298" s="36"/>
      <c r="M298" s="159" t="e">
        <f t="shared" si="13"/>
        <v>#REF!</v>
      </c>
      <c r="N298" s="163" t="e">
        <f t="shared" si="12"/>
        <v>#REF!</v>
      </c>
      <c r="T298" s="2" t="e">
        <f>VLOOKUP(C298,#REF!,5,FALSE)</f>
        <v>#REF!</v>
      </c>
    </row>
    <row r="299" spans="1:20" ht="15.75">
      <c r="A299" t="s">
        <v>747</v>
      </c>
      <c r="B299" s="13" t="s">
        <v>769</v>
      </c>
      <c r="C299" s="16" t="s">
        <v>565</v>
      </c>
      <c r="D299" s="16"/>
      <c r="E299" s="16"/>
      <c r="F299" s="17">
        <v>0</v>
      </c>
      <c r="G299" s="17">
        <v>19034.919999999998</v>
      </c>
      <c r="H299" s="17">
        <v>7332.4</v>
      </c>
      <c r="I299" s="19">
        <v>40583.919999999998</v>
      </c>
      <c r="J299" s="34"/>
      <c r="K299" s="36" t="e">
        <f>VLOOKUP(C299,#REF!,2,FALSE)</f>
        <v>#REF!</v>
      </c>
      <c r="L299" s="36"/>
      <c r="M299" s="159" t="e">
        <f t="shared" si="13"/>
        <v>#REF!</v>
      </c>
      <c r="N299" s="163" t="e">
        <f t="shared" si="12"/>
        <v>#REF!</v>
      </c>
      <c r="T299" s="2" t="e">
        <f>VLOOKUP(C299,#REF!,5,FALSE)</f>
        <v>#REF!</v>
      </c>
    </row>
    <row r="300" spans="1:20" ht="15.75">
      <c r="A300" t="s">
        <v>747</v>
      </c>
      <c r="B300" s="13" t="s">
        <v>769</v>
      </c>
      <c r="C300" s="16" t="s">
        <v>689</v>
      </c>
      <c r="D300" s="16"/>
      <c r="E300" s="16"/>
      <c r="F300" s="17"/>
      <c r="G300" s="17"/>
      <c r="H300" s="17"/>
      <c r="I300" s="19"/>
      <c r="J300" s="34"/>
      <c r="K300" s="36"/>
      <c r="L300" s="36"/>
      <c r="M300" s="159">
        <f t="shared" si="13"/>
        <v>0</v>
      </c>
      <c r="N300" s="163">
        <f t="shared" si="12"/>
        <v>0</v>
      </c>
      <c r="T300" s="2" t="e">
        <f>VLOOKUP(C300,#REF!,5,FALSE)</f>
        <v>#REF!</v>
      </c>
    </row>
    <row r="301" spans="1:20" ht="15.75">
      <c r="A301" t="s">
        <v>747</v>
      </c>
      <c r="B301" s="13" t="s">
        <v>771</v>
      </c>
      <c r="C301" s="16" t="s">
        <v>566</v>
      </c>
      <c r="D301" s="16"/>
      <c r="E301" s="16"/>
      <c r="F301" s="17">
        <v>0</v>
      </c>
      <c r="G301" s="17">
        <v>48987.03</v>
      </c>
      <c r="H301" s="17">
        <v>18864.36</v>
      </c>
      <c r="I301" s="43">
        <v>11702.52</v>
      </c>
      <c r="J301" s="34"/>
      <c r="K301" s="36" t="e">
        <f>VLOOKUP(C301,#REF!,2,FALSE)</f>
        <v>#REF!</v>
      </c>
      <c r="L301" s="36"/>
      <c r="M301" s="159" t="e">
        <f t="shared" si="13"/>
        <v>#REF!</v>
      </c>
      <c r="N301" s="163" t="e">
        <f t="shared" si="12"/>
        <v>#REF!</v>
      </c>
      <c r="T301" s="2" t="e">
        <f>VLOOKUP(C301,#REF!,5,FALSE)</f>
        <v>#REF!</v>
      </c>
    </row>
    <row r="302" spans="1:20" ht="15.75">
      <c r="A302" t="s">
        <v>747</v>
      </c>
      <c r="B302" s="13" t="s">
        <v>769</v>
      </c>
      <c r="C302" s="16" t="s">
        <v>567</v>
      </c>
      <c r="D302" s="16"/>
      <c r="E302" s="16"/>
      <c r="F302" s="17">
        <v>0</v>
      </c>
      <c r="G302" s="17">
        <v>14277.6</v>
      </c>
      <c r="H302" s="17">
        <v>5499.27</v>
      </c>
      <c r="I302" s="43">
        <v>30122.67</v>
      </c>
      <c r="J302" s="34"/>
      <c r="K302" s="36" t="e">
        <f>VLOOKUP(C302,#REF!,2,FALSE)</f>
        <v>#REF!</v>
      </c>
      <c r="L302" s="36"/>
      <c r="M302" s="159" t="e">
        <f>K302+L302</f>
        <v>#REF!</v>
      </c>
      <c r="N302" s="163" t="e">
        <f t="shared" si="12"/>
        <v>#REF!</v>
      </c>
      <c r="T302" s="2" t="e">
        <f>VLOOKUP(C302,#REF!,5,FALSE)</f>
        <v>#REF!</v>
      </c>
    </row>
    <row r="303" spans="1:20" ht="15.75">
      <c r="A303" t="s">
        <v>747</v>
      </c>
      <c r="B303" s="13" t="s">
        <v>769</v>
      </c>
      <c r="C303" s="16" t="s">
        <v>690</v>
      </c>
      <c r="D303" s="16"/>
      <c r="E303" s="16"/>
      <c r="F303" s="17"/>
      <c r="G303" s="17"/>
      <c r="H303" s="17"/>
      <c r="I303" s="19"/>
      <c r="J303" s="34"/>
      <c r="K303" s="36"/>
      <c r="L303" s="36"/>
      <c r="M303" s="159">
        <f t="shared" si="13"/>
        <v>0</v>
      </c>
      <c r="N303" s="163">
        <f t="shared" si="12"/>
        <v>0</v>
      </c>
      <c r="T303" s="2" t="e">
        <f>VLOOKUP(C303,#REF!,5,FALSE)</f>
        <v>#REF!</v>
      </c>
    </row>
    <row r="304" spans="1:20" ht="15.75">
      <c r="A304" t="s">
        <v>747</v>
      </c>
      <c r="B304" s="13" t="s">
        <v>771</v>
      </c>
      <c r="C304" s="16" t="s">
        <v>568</v>
      </c>
      <c r="D304" s="16"/>
      <c r="E304" s="16"/>
      <c r="F304" s="17">
        <v>0</v>
      </c>
      <c r="G304" s="17">
        <v>355779.07</v>
      </c>
      <c r="H304" s="17">
        <v>141477.48000000001</v>
      </c>
      <c r="I304" s="43">
        <v>8778.33</v>
      </c>
      <c r="J304" s="34"/>
      <c r="K304" s="36" t="e">
        <f>VLOOKUP(C304,#REF!,2,FALSE)</f>
        <v>#REF!</v>
      </c>
      <c r="L304" s="36"/>
      <c r="M304" s="159" t="e">
        <f t="shared" si="13"/>
        <v>#REF!</v>
      </c>
      <c r="N304" s="163" t="e">
        <f t="shared" si="12"/>
        <v>#REF!</v>
      </c>
      <c r="T304" s="2" t="e">
        <f>VLOOKUP(C304,#REF!,5,FALSE)</f>
        <v>#REF!</v>
      </c>
    </row>
    <row r="305" spans="1:20" ht="24">
      <c r="A305" t="s">
        <v>747</v>
      </c>
      <c r="B305" s="13" t="s">
        <v>769</v>
      </c>
      <c r="C305" s="16" t="s">
        <v>569</v>
      </c>
      <c r="D305" s="16"/>
      <c r="E305" s="16"/>
      <c r="F305" s="17">
        <v>0</v>
      </c>
      <c r="G305" s="17">
        <v>3926.85</v>
      </c>
      <c r="H305" s="17">
        <v>1286.4000000000001</v>
      </c>
      <c r="I305" s="43">
        <v>214301.59</v>
      </c>
      <c r="J305" s="34"/>
      <c r="K305" s="36" t="e">
        <f>VLOOKUP(C305,#REF!,2,FALSE)</f>
        <v>#REF!</v>
      </c>
      <c r="L305" s="36"/>
      <c r="M305" s="159" t="e">
        <f t="shared" si="13"/>
        <v>#REF!</v>
      </c>
      <c r="N305" s="163" t="e">
        <f t="shared" si="12"/>
        <v>#REF!</v>
      </c>
      <c r="T305" s="2" t="e">
        <f>VLOOKUP(C305,#REF!,5,FALSE)</f>
        <v>#REF!</v>
      </c>
    </row>
    <row r="306" spans="1:20" ht="24">
      <c r="A306" t="s">
        <v>747</v>
      </c>
      <c r="B306" s="13" t="s">
        <v>769</v>
      </c>
      <c r="C306" s="16" t="s">
        <v>570</v>
      </c>
      <c r="D306" s="16"/>
      <c r="E306" s="16"/>
      <c r="F306" s="17">
        <v>0</v>
      </c>
      <c r="G306" s="17">
        <v>102330.09</v>
      </c>
      <c r="H306" s="17">
        <v>40665.379999999997</v>
      </c>
      <c r="I306" s="43">
        <v>2640.45</v>
      </c>
      <c r="J306" s="34"/>
      <c r="K306" s="36" t="e">
        <f>VLOOKUP(C306,#REF!,2,FALSE)</f>
        <v>#REF!</v>
      </c>
      <c r="L306" s="36"/>
      <c r="M306" s="159" t="e">
        <f t="shared" si="13"/>
        <v>#REF!</v>
      </c>
      <c r="N306" s="163" t="e">
        <f t="shared" si="12"/>
        <v>#REF!</v>
      </c>
      <c r="T306" s="2" t="e">
        <f>VLOOKUP(C306,#REF!,5,FALSE)</f>
        <v>#REF!</v>
      </c>
    </row>
    <row r="307" spans="1:20" ht="24">
      <c r="A307" t="s">
        <v>747</v>
      </c>
      <c r="B307" s="13" t="s">
        <v>771</v>
      </c>
      <c r="C307" s="16" t="s">
        <v>571</v>
      </c>
      <c r="D307" s="16"/>
      <c r="E307" s="16"/>
      <c r="F307" s="17">
        <v>0</v>
      </c>
      <c r="G307" s="17">
        <v>156597.51999999999</v>
      </c>
      <c r="H307" s="17">
        <v>56761.279999999999</v>
      </c>
      <c r="I307" s="43">
        <v>61664.71</v>
      </c>
      <c r="J307" s="34"/>
      <c r="K307" s="36" t="e">
        <f>VLOOKUP(C307,#REF!,2,FALSE)</f>
        <v>#REF!</v>
      </c>
      <c r="L307" s="36"/>
      <c r="M307" s="159" t="e">
        <f t="shared" si="13"/>
        <v>#REF!</v>
      </c>
      <c r="N307" s="163" t="e">
        <f t="shared" si="12"/>
        <v>#REF!</v>
      </c>
      <c r="T307" s="2" t="e">
        <f>VLOOKUP(C307,#REF!,5,FALSE)</f>
        <v>#REF!</v>
      </c>
    </row>
    <row r="308" spans="1:20" ht="15.75">
      <c r="A308" t="s">
        <v>747</v>
      </c>
      <c r="B308" s="13" t="s">
        <v>769</v>
      </c>
      <c r="C308" s="16" t="s">
        <v>572</v>
      </c>
      <c r="D308" s="16"/>
      <c r="E308" s="16"/>
      <c r="F308" s="17">
        <v>0</v>
      </c>
      <c r="G308" s="17">
        <v>2022954.32</v>
      </c>
      <c r="H308" s="17">
        <v>693741.94</v>
      </c>
      <c r="I308" s="43">
        <v>99836.24</v>
      </c>
      <c r="J308" s="34"/>
      <c r="K308" s="36" t="e">
        <f>VLOOKUP(C308,#REF!,2,FALSE)</f>
        <v>#REF!</v>
      </c>
      <c r="L308" s="36"/>
      <c r="M308" s="159" t="e">
        <f t="shared" si="13"/>
        <v>#REF!</v>
      </c>
      <c r="N308" s="163" t="e">
        <f t="shared" si="12"/>
        <v>#REF!</v>
      </c>
      <c r="T308" s="2" t="e">
        <f>VLOOKUP(C308,#REF!,5,FALSE)</f>
        <v>#REF!</v>
      </c>
    </row>
    <row r="309" spans="1:20" ht="15.75">
      <c r="A309" t="s">
        <v>747</v>
      </c>
      <c r="B309" s="13" t="s">
        <v>769</v>
      </c>
      <c r="C309" s="16" t="s">
        <v>573</v>
      </c>
      <c r="D309" s="16"/>
      <c r="E309" s="16"/>
      <c r="F309" s="17">
        <v>0</v>
      </c>
      <c r="G309" s="17">
        <v>10974.3</v>
      </c>
      <c r="H309" s="17">
        <v>732.23</v>
      </c>
      <c r="I309" s="43">
        <v>1329212.3799999999</v>
      </c>
      <c r="J309" s="34"/>
      <c r="K309" s="36" t="e">
        <f>VLOOKUP(C309,#REF!,2,FALSE)</f>
        <v>#REF!</v>
      </c>
      <c r="L309" s="36"/>
      <c r="M309" s="159" t="e">
        <f t="shared" si="13"/>
        <v>#REF!</v>
      </c>
      <c r="N309" s="163" t="e">
        <f t="shared" si="12"/>
        <v>#REF!</v>
      </c>
      <c r="T309" s="2" t="e">
        <f>VLOOKUP(C309,#REF!,5,FALSE)</f>
        <v>#REF!</v>
      </c>
    </row>
    <row r="310" spans="1:20" ht="15.75">
      <c r="A310" t="s">
        <v>747</v>
      </c>
      <c r="B310" s="13" t="s">
        <v>769</v>
      </c>
      <c r="C310" s="16" t="s">
        <v>574</v>
      </c>
      <c r="D310" s="16"/>
      <c r="E310" s="16"/>
      <c r="F310" s="17">
        <v>0</v>
      </c>
      <c r="G310" s="17">
        <v>583591.72</v>
      </c>
      <c r="H310" s="17">
        <v>199908.43</v>
      </c>
      <c r="I310" s="43">
        <v>10242.07</v>
      </c>
      <c r="J310" s="34"/>
      <c r="K310" s="36" t="e">
        <f>VLOOKUP(C310,#REF!,2,FALSE)</f>
        <v>#REF!</v>
      </c>
      <c r="L310" s="36"/>
      <c r="M310" s="159" t="e">
        <f t="shared" si="13"/>
        <v>#REF!</v>
      </c>
      <c r="N310" s="163" t="e">
        <f t="shared" si="12"/>
        <v>#REF!</v>
      </c>
      <c r="T310" s="30"/>
    </row>
    <row r="311" spans="1:20" ht="15.75">
      <c r="A311" t="s">
        <v>747</v>
      </c>
      <c r="B311" s="13" t="s">
        <v>771</v>
      </c>
      <c r="C311" s="16" t="s">
        <v>575</v>
      </c>
      <c r="D311" s="16"/>
      <c r="E311" s="16"/>
      <c r="F311" s="17">
        <v>0</v>
      </c>
      <c r="G311" s="17">
        <v>193671.3</v>
      </c>
      <c r="H311" s="17">
        <v>77468.52</v>
      </c>
      <c r="I311" s="43">
        <v>383683.29</v>
      </c>
      <c r="J311" s="34"/>
      <c r="K311" s="36" t="e">
        <f>VLOOKUP(C311,#REF!,2,FALSE)</f>
        <v>#REF!</v>
      </c>
      <c r="L311" s="36"/>
      <c r="M311" s="159" t="e">
        <f t="shared" si="13"/>
        <v>#REF!</v>
      </c>
      <c r="N311" s="163" t="e">
        <f t="shared" si="12"/>
        <v>#REF!</v>
      </c>
      <c r="T311" s="2" t="e">
        <f>VLOOKUP(C311,#REF!,5,FALSE)</f>
        <v>#REF!</v>
      </c>
    </row>
    <row r="312" spans="1:20" ht="15.75">
      <c r="A312" t="s">
        <v>747</v>
      </c>
      <c r="B312" s="13" t="s">
        <v>790</v>
      </c>
      <c r="C312" s="21" t="s">
        <v>576</v>
      </c>
      <c r="D312" s="21"/>
      <c r="E312" s="21"/>
      <c r="F312" s="23">
        <v>0</v>
      </c>
      <c r="G312" s="23">
        <v>63918.01</v>
      </c>
      <c r="H312" s="23">
        <v>2391.08</v>
      </c>
      <c r="I312" s="43">
        <v>116202.78</v>
      </c>
      <c r="J312" s="33"/>
      <c r="K312" s="36" t="e">
        <f>VLOOKUP(C312,#REF!,2,FALSE)</f>
        <v>#REF!</v>
      </c>
      <c r="L312" s="36"/>
      <c r="M312" s="9" t="e">
        <f t="shared" si="13"/>
        <v>#REF!</v>
      </c>
      <c r="N312" s="163" t="e">
        <f t="shared" si="12"/>
        <v>#REF!</v>
      </c>
      <c r="O312" s="37"/>
      <c r="P312" s="22"/>
      <c r="Q312" s="37"/>
      <c r="R312" s="37"/>
      <c r="S312" s="37"/>
      <c r="T312" s="22" t="e">
        <f>VLOOKUP(C312,#REF!,5,FALSE)</f>
        <v>#REF!</v>
      </c>
    </row>
    <row r="313" spans="1:20" ht="24">
      <c r="A313" t="s">
        <v>747</v>
      </c>
      <c r="B313" s="13" t="s">
        <v>790</v>
      </c>
      <c r="C313" s="21" t="s">
        <v>577</v>
      </c>
      <c r="D313" s="21"/>
      <c r="E313" s="21"/>
      <c r="F313" s="23">
        <v>0</v>
      </c>
      <c r="G313" s="23">
        <v>4003.65</v>
      </c>
      <c r="H313" s="23">
        <v>0</v>
      </c>
      <c r="I313" s="43">
        <v>61526.93</v>
      </c>
      <c r="J313" s="33"/>
      <c r="K313" s="36" t="e">
        <f>VLOOKUP(C313,#REF!,2,FALSE)</f>
        <v>#REF!</v>
      </c>
      <c r="L313" s="36"/>
      <c r="M313" s="9" t="e">
        <f t="shared" si="13"/>
        <v>#REF!</v>
      </c>
      <c r="N313" s="163" t="e">
        <f t="shared" si="12"/>
        <v>#REF!</v>
      </c>
      <c r="O313" s="37"/>
      <c r="P313" s="22"/>
      <c r="Q313" s="37"/>
      <c r="R313" s="37"/>
      <c r="S313" s="37"/>
      <c r="T313" s="22" t="e">
        <f>VLOOKUP(C313,#REF!,5,FALSE)</f>
        <v>#REF!</v>
      </c>
    </row>
    <row r="314" spans="1:20" ht="15.75">
      <c r="A314" t="s">
        <v>747</v>
      </c>
      <c r="B314" s="13" t="s">
        <v>790</v>
      </c>
      <c r="C314" s="21" t="s">
        <v>691</v>
      </c>
      <c r="D314" s="21"/>
      <c r="E314" s="21"/>
      <c r="F314" s="23"/>
      <c r="G314" s="23"/>
      <c r="H314" s="23"/>
      <c r="I314" s="28"/>
      <c r="J314" s="33"/>
      <c r="K314" s="36" t="e">
        <f>VLOOKUP(C314,#REF!,2,FALSE)</f>
        <v>#REF!</v>
      </c>
      <c r="L314" s="36"/>
      <c r="M314" s="9" t="e">
        <f t="shared" si="13"/>
        <v>#REF!</v>
      </c>
      <c r="N314" s="163" t="e">
        <f t="shared" si="12"/>
        <v>#REF!</v>
      </c>
      <c r="O314" s="37"/>
      <c r="P314" s="22"/>
      <c r="Q314" s="37"/>
      <c r="R314" s="37"/>
      <c r="S314" s="37"/>
      <c r="T314" s="22" t="e">
        <f>VLOOKUP(C314,#REF!,5,FALSE)</f>
        <v>#REF!</v>
      </c>
    </row>
    <row r="315" spans="1:20" ht="15.75">
      <c r="A315" t="s">
        <v>747</v>
      </c>
      <c r="B315" s="13" t="s">
        <v>790</v>
      </c>
      <c r="C315" s="21" t="s">
        <v>578</v>
      </c>
      <c r="D315" s="21"/>
      <c r="E315" s="21"/>
      <c r="F315" s="23">
        <v>0</v>
      </c>
      <c r="G315" s="23">
        <v>54192.49</v>
      </c>
      <c r="H315" s="23">
        <v>21676.23</v>
      </c>
      <c r="I315" s="28">
        <v>4003.65</v>
      </c>
      <c r="J315" s="33"/>
      <c r="K315" s="36" t="e">
        <f>VLOOKUP(C315,#REF!,2,FALSE)</f>
        <v>#REF!</v>
      </c>
      <c r="L315" s="36"/>
      <c r="M315" s="9" t="e">
        <f t="shared" si="13"/>
        <v>#REF!</v>
      </c>
      <c r="N315" s="163" t="e">
        <f t="shared" si="12"/>
        <v>#REF!</v>
      </c>
      <c r="O315" s="37"/>
      <c r="P315" s="22"/>
      <c r="Q315" s="37"/>
      <c r="R315" s="37"/>
      <c r="S315" s="37"/>
      <c r="T315" s="22" t="e">
        <f>VLOOKUP(C315,#REF!,5,FALSE)</f>
        <v>#REF!</v>
      </c>
    </row>
    <row r="316" spans="1:20" ht="24">
      <c r="A316" t="s">
        <v>747</v>
      </c>
      <c r="B316" s="13" t="s">
        <v>790</v>
      </c>
      <c r="C316" s="21" t="s">
        <v>579</v>
      </c>
      <c r="D316" s="21"/>
      <c r="E316" s="21"/>
      <c r="F316" s="23">
        <v>0</v>
      </c>
      <c r="G316" s="23">
        <v>320</v>
      </c>
      <c r="H316" s="23">
        <v>0</v>
      </c>
      <c r="I316" s="28">
        <v>32516.26</v>
      </c>
      <c r="J316" s="33"/>
      <c r="K316" s="36" t="e">
        <f>VLOOKUP(C316,#REF!,2,FALSE)</f>
        <v>#REF!</v>
      </c>
      <c r="L316" s="36"/>
      <c r="M316" s="9" t="e">
        <f t="shared" si="13"/>
        <v>#REF!</v>
      </c>
      <c r="N316" s="163" t="e">
        <f t="shared" si="12"/>
        <v>#REF!</v>
      </c>
      <c r="O316" s="37"/>
      <c r="P316" s="22"/>
      <c r="Q316" s="37"/>
      <c r="R316" s="37"/>
      <c r="S316" s="37"/>
      <c r="T316" s="22" t="e">
        <f>VLOOKUP(C316,#REF!,5,FALSE)</f>
        <v>#REF!</v>
      </c>
    </row>
    <row r="317" spans="1:20" ht="15.75">
      <c r="A317" t="s">
        <v>747</v>
      </c>
      <c r="B317" s="13" t="s">
        <v>790</v>
      </c>
      <c r="C317" s="16" t="s">
        <v>580</v>
      </c>
      <c r="D317" s="16"/>
      <c r="E317" s="16"/>
      <c r="F317" s="17">
        <v>0</v>
      </c>
      <c r="G317" s="17">
        <v>163305.31</v>
      </c>
      <c r="H317" s="17">
        <v>82443.56</v>
      </c>
      <c r="I317" s="19">
        <v>320</v>
      </c>
      <c r="J317" s="34"/>
      <c r="K317" s="36" t="e">
        <f>VLOOKUP(C317,#REF!,2,FALSE)</f>
        <v>#REF!</v>
      </c>
      <c r="L317" s="36"/>
      <c r="M317" s="9" t="e">
        <f t="shared" si="13"/>
        <v>#REF!</v>
      </c>
      <c r="N317" s="163" t="e">
        <f t="shared" si="12"/>
        <v>#REF!</v>
      </c>
      <c r="T317" s="2" t="e">
        <f>VLOOKUP(C317,#REF!,5,FALSE)</f>
        <v>#REF!</v>
      </c>
    </row>
    <row r="318" spans="1:20" ht="15.75">
      <c r="A318" t="s">
        <v>747</v>
      </c>
      <c r="B318" s="13" t="s">
        <v>790</v>
      </c>
      <c r="C318" s="16" t="s">
        <v>581</v>
      </c>
      <c r="D318" s="16"/>
      <c r="E318" s="16"/>
      <c r="F318" s="17">
        <v>0</v>
      </c>
      <c r="G318" s="17">
        <v>153.9</v>
      </c>
      <c r="H318" s="17">
        <v>0</v>
      </c>
      <c r="I318" s="19">
        <v>80861.75</v>
      </c>
      <c r="J318" s="34"/>
      <c r="K318" s="36" t="e">
        <f>VLOOKUP(C318,#REF!,2,FALSE)</f>
        <v>#REF!</v>
      </c>
      <c r="L318" s="36"/>
      <c r="M318" s="9" t="e">
        <f t="shared" si="13"/>
        <v>#REF!</v>
      </c>
      <c r="N318" s="163" t="e">
        <f t="shared" si="12"/>
        <v>#REF!</v>
      </c>
      <c r="T318" s="2" t="e">
        <f>VLOOKUP(C318,#REF!,5,FALSE)</f>
        <v>#REF!</v>
      </c>
    </row>
    <row r="319" spans="1:20" ht="24">
      <c r="A319" t="s">
        <v>747</v>
      </c>
      <c r="B319" s="13" t="s">
        <v>790</v>
      </c>
      <c r="C319" s="16" t="s">
        <v>582</v>
      </c>
      <c r="D319" s="16"/>
      <c r="E319" s="16"/>
      <c r="F319" s="17">
        <v>0</v>
      </c>
      <c r="G319" s="17">
        <v>4567.68</v>
      </c>
      <c r="H319" s="17">
        <v>0</v>
      </c>
      <c r="I319" s="19">
        <v>153.9</v>
      </c>
      <c r="J319" s="34"/>
      <c r="K319" s="36" t="e">
        <f>VLOOKUP(C319,#REF!,2,FALSE)</f>
        <v>#REF!</v>
      </c>
      <c r="L319" s="36"/>
      <c r="M319" s="9" t="e">
        <f t="shared" si="13"/>
        <v>#REF!</v>
      </c>
      <c r="N319" s="163" t="e">
        <f t="shared" si="12"/>
        <v>#REF!</v>
      </c>
      <c r="T319" s="2" t="e">
        <f>VLOOKUP(C319,#REF!,5,FALSE)</f>
        <v>#REF!</v>
      </c>
    </row>
    <row r="320" spans="1:20" ht="24">
      <c r="A320" t="s">
        <v>747</v>
      </c>
      <c r="B320" s="13" t="s">
        <v>790</v>
      </c>
      <c r="C320" s="16" t="s">
        <v>583</v>
      </c>
      <c r="D320" s="16"/>
      <c r="E320" s="16"/>
      <c r="F320" s="17">
        <v>0</v>
      </c>
      <c r="G320" s="17">
        <v>271.56</v>
      </c>
      <c r="H320" s="17">
        <v>0</v>
      </c>
      <c r="I320" s="19">
        <v>4567.68</v>
      </c>
      <c r="J320" s="34"/>
      <c r="K320" s="36"/>
      <c r="L320" s="36"/>
      <c r="M320" s="9">
        <f t="shared" si="13"/>
        <v>0</v>
      </c>
      <c r="N320" s="163">
        <f t="shared" si="12"/>
        <v>0</v>
      </c>
      <c r="T320" s="2" t="e">
        <f>VLOOKUP(C320,#REF!,5,FALSE)</f>
        <v>#REF!</v>
      </c>
    </row>
    <row r="321" spans="1:20" ht="24">
      <c r="A321" t="s">
        <v>747</v>
      </c>
      <c r="B321" s="13" t="s">
        <v>790</v>
      </c>
      <c r="C321" s="16" t="s">
        <v>584</v>
      </c>
      <c r="D321" s="16"/>
      <c r="E321" s="16"/>
      <c r="F321" s="17">
        <v>0</v>
      </c>
      <c r="G321" s="17">
        <v>643</v>
      </c>
      <c r="H321" s="17">
        <v>0</v>
      </c>
      <c r="I321" s="19">
        <v>271.56</v>
      </c>
      <c r="J321" s="34"/>
      <c r="K321" s="36" t="e">
        <f>VLOOKUP(C321,#REF!,2,FALSE)</f>
        <v>#REF!</v>
      </c>
      <c r="L321" s="36"/>
      <c r="M321" s="9" t="e">
        <f t="shared" si="13"/>
        <v>#REF!</v>
      </c>
      <c r="N321" s="163" t="e">
        <f t="shared" si="12"/>
        <v>#REF!</v>
      </c>
      <c r="T321" s="2" t="e">
        <f>VLOOKUP(C321,#REF!,5,FALSE)</f>
        <v>#REF!</v>
      </c>
    </row>
    <row r="322" spans="1:20" ht="15.75">
      <c r="A322" t="s">
        <v>747</v>
      </c>
      <c r="B322" s="13" t="s">
        <v>790</v>
      </c>
      <c r="C322" s="16" t="s">
        <v>585</v>
      </c>
      <c r="D322" s="16"/>
      <c r="E322" s="16"/>
      <c r="F322" s="17">
        <v>0</v>
      </c>
      <c r="G322" s="17">
        <v>1848.3</v>
      </c>
      <c r="H322" s="17">
        <v>0</v>
      </c>
      <c r="I322" s="19">
        <v>643</v>
      </c>
      <c r="J322" s="34"/>
      <c r="K322" s="36"/>
      <c r="L322" s="36"/>
      <c r="M322" s="9">
        <f t="shared" si="13"/>
        <v>0</v>
      </c>
      <c r="N322" s="163">
        <f t="shared" si="12"/>
        <v>0</v>
      </c>
      <c r="T322" s="2" t="e">
        <f>VLOOKUP(C322,#REF!,5,FALSE)</f>
        <v>#REF!</v>
      </c>
    </row>
    <row r="323" spans="1:20" ht="24">
      <c r="A323" t="s">
        <v>747</v>
      </c>
      <c r="B323" s="13" t="s">
        <v>790</v>
      </c>
      <c r="C323" s="16" t="s">
        <v>586</v>
      </c>
      <c r="D323" s="16"/>
      <c r="E323" s="16"/>
      <c r="F323" s="17">
        <v>0</v>
      </c>
      <c r="G323" s="17">
        <v>233.99</v>
      </c>
      <c r="H323" s="17">
        <v>0</v>
      </c>
      <c r="I323" s="19">
        <v>1848.3</v>
      </c>
      <c r="J323" s="34"/>
      <c r="K323" s="36"/>
      <c r="L323" s="36"/>
      <c r="M323" s="9">
        <f t="shared" si="13"/>
        <v>0</v>
      </c>
      <c r="N323" s="163">
        <f t="shared" ref="N323:N386" si="14">+J323+M323</f>
        <v>0</v>
      </c>
      <c r="T323" s="2" t="e">
        <f>VLOOKUP(C323,#REF!,5,FALSE)</f>
        <v>#REF!</v>
      </c>
    </row>
    <row r="324" spans="1:20" ht="24">
      <c r="A324" t="s">
        <v>747</v>
      </c>
      <c r="B324" s="13" t="s">
        <v>790</v>
      </c>
      <c r="C324" s="16" t="s">
        <v>587</v>
      </c>
      <c r="D324" s="16"/>
      <c r="E324" s="16"/>
      <c r="F324" s="17">
        <v>0</v>
      </c>
      <c r="G324" s="17">
        <v>433.52</v>
      </c>
      <c r="H324" s="17">
        <v>0</v>
      </c>
      <c r="I324" s="19">
        <v>233.99</v>
      </c>
      <c r="J324" s="34"/>
      <c r="K324" s="36" t="e">
        <f>VLOOKUP(C324,#REF!,2,FALSE)</f>
        <v>#REF!</v>
      </c>
      <c r="L324" s="36"/>
      <c r="M324" s="9" t="e">
        <f t="shared" si="13"/>
        <v>#REF!</v>
      </c>
      <c r="N324" s="163" t="e">
        <f t="shared" si="14"/>
        <v>#REF!</v>
      </c>
      <c r="T324" s="2" t="e">
        <f>VLOOKUP(C324,#REF!,5,FALSE)</f>
        <v>#REF!</v>
      </c>
    </row>
    <row r="325" spans="1:20" ht="15.75">
      <c r="A325" t="s">
        <v>747</v>
      </c>
      <c r="B325" s="13" t="s">
        <v>790</v>
      </c>
      <c r="C325" s="16" t="s">
        <v>588</v>
      </c>
      <c r="D325" s="16"/>
      <c r="E325" s="16"/>
      <c r="F325" s="17">
        <v>0</v>
      </c>
      <c r="G325" s="17">
        <v>2108.08</v>
      </c>
      <c r="H325" s="17">
        <v>0</v>
      </c>
      <c r="I325" s="19">
        <v>433.52</v>
      </c>
      <c r="J325" s="34"/>
      <c r="K325" s="36" t="e">
        <f>VLOOKUP(C325,#REF!,2,FALSE)</f>
        <v>#REF!</v>
      </c>
      <c r="L325" s="36"/>
      <c r="M325" s="9" t="e">
        <f t="shared" ref="M325:M388" si="15">K325+L325</f>
        <v>#REF!</v>
      </c>
      <c r="N325" s="163" t="e">
        <f t="shared" si="14"/>
        <v>#REF!</v>
      </c>
      <c r="T325" s="2" t="e">
        <f>VLOOKUP(C325,#REF!,5,FALSE)</f>
        <v>#REF!</v>
      </c>
    </row>
    <row r="326" spans="1:20" ht="15.75">
      <c r="A326" t="s">
        <v>747</v>
      </c>
      <c r="B326" s="13" t="s">
        <v>790</v>
      </c>
      <c r="C326" s="16" t="s">
        <v>589</v>
      </c>
      <c r="D326" s="16"/>
      <c r="E326" s="16"/>
      <c r="F326" s="17">
        <v>0</v>
      </c>
      <c r="G326" s="17">
        <v>1148.83</v>
      </c>
      <c r="H326" s="17">
        <v>0</v>
      </c>
      <c r="I326" s="19">
        <v>2108.08</v>
      </c>
      <c r="J326" s="34"/>
      <c r="K326" s="36" t="e">
        <f>VLOOKUP(C326,#REF!,2,FALSE)</f>
        <v>#REF!</v>
      </c>
      <c r="L326" s="36"/>
      <c r="M326" s="9" t="e">
        <f t="shared" si="15"/>
        <v>#REF!</v>
      </c>
      <c r="N326" s="163" t="e">
        <f t="shared" si="14"/>
        <v>#REF!</v>
      </c>
      <c r="T326" s="2" t="e">
        <f>VLOOKUP(C326,#REF!,5,FALSE)</f>
        <v>#REF!</v>
      </c>
    </row>
    <row r="327" spans="1:20" ht="15.75">
      <c r="A327" t="s">
        <v>747</v>
      </c>
      <c r="B327" s="13" t="s">
        <v>790</v>
      </c>
      <c r="C327" t="s">
        <v>729</v>
      </c>
      <c r="D327" s="151"/>
      <c r="E327" s="16"/>
      <c r="F327" s="17"/>
      <c r="G327" s="17"/>
      <c r="H327" s="17"/>
      <c r="I327" s="19"/>
      <c r="J327" s="34"/>
      <c r="K327" s="36" t="e">
        <f>VLOOKUP(C327,#REF!,2,FALSE)</f>
        <v>#REF!</v>
      </c>
      <c r="L327" s="36"/>
      <c r="M327" s="9" t="e">
        <f t="shared" si="15"/>
        <v>#REF!</v>
      </c>
      <c r="N327" s="163" t="e">
        <f t="shared" si="14"/>
        <v>#REF!</v>
      </c>
      <c r="T327" s="30"/>
    </row>
    <row r="328" spans="1:20" ht="15.75">
      <c r="A328" t="s">
        <v>747</v>
      </c>
      <c r="B328" s="13" t="s">
        <v>790</v>
      </c>
      <c r="C328" s="16" t="s">
        <v>590</v>
      </c>
      <c r="D328" s="16"/>
      <c r="E328" s="16"/>
      <c r="F328" s="17">
        <v>0</v>
      </c>
      <c r="G328" s="17">
        <v>2</v>
      </c>
      <c r="H328" s="17">
        <v>0</v>
      </c>
      <c r="I328" s="19">
        <v>1148.83</v>
      </c>
      <c r="J328" s="34"/>
      <c r="K328" s="36"/>
      <c r="L328" s="36"/>
      <c r="M328" s="9">
        <f t="shared" si="15"/>
        <v>0</v>
      </c>
      <c r="N328" s="163">
        <f t="shared" si="14"/>
        <v>0</v>
      </c>
      <c r="T328" s="2" t="e">
        <f>VLOOKUP(C328,#REF!,5,FALSE)</f>
        <v>#REF!</v>
      </c>
    </row>
    <row r="329" spans="1:20" ht="15.75">
      <c r="A329" t="s">
        <v>747</v>
      </c>
      <c r="B329" s="13" t="s">
        <v>790</v>
      </c>
      <c r="C329" s="16" t="s">
        <v>591</v>
      </c>
      <c r="D329" s="16"/>
      <c r="E329" s="16"/>
      <c r="F329" s="17">
        <v>0</v>
      </c>
      <c r="G329" s="17">
        <v>3330.05</v>
      </c>
      <c r="H329" s="17">
        <v>0</v>
      </c>
      <c r="I329" s="19">
        <v>2</v>
      </c>
      <c r="J329" s="34"/>
      <c r="K329" s="36" t="e">
        <f>VLOOKUP(C329,#REF!,2,FALSE)</f>
        <v>#REF!</v>
      </c>
      <c r="L329" s="36"/>
      <c r="M329" s="9" t="e">
        <f t="shared" si="15"/>
        <v>#REF!</v>
      </c>
      <c r="N329" s="163" t="e">
        <f t="shared" si="14"/>
        <v>#REF!</v>
      </c>
      <c r="T329" s="2" t="e">
        <f>VLOOKUP(C329,#REF!,5,FALSE)</f>
        <v>#REF!</v>
      </c>
    </row>
    <row r="330" spans="1:20" ht="15.75">
      <c r="A330" t="s">
        <v>747</v>
      </c>
      <c r="B330" s="13" t="s">
        <v>790</v>
      </c>
      <c r="C330" s="16" t="s">
        <v>592</v>
      </c>
      <c r="D330" s="16"/>
      <c r="E330" s="16"/>
      <c r="F330" s="17">
        <v>0</v>
      </c>
      <c r="G330" s="17">
        <v>160.79</v>
      </c>
      <c r="H330" s="17">
        <v>0</v>
      </c>
      <c r="I330" s="19">
        <v>3330.05</v>
      </c>
      <c r="J330" s="34"/>
      <c r="K330" s="36"/>
      <c r="L330" s="36"/>
      <c r="M330" s="9">
        <f t="shared" si="15"/>
        <v>0</v>
      </c>
      <c r="N330" s="163">
        <f t="shared" si="14"/>
        <v>0</v>
      </c>
      <c r="T330" s="2" t="e">
        <f>VLOOKUP(C330,#REF!,5,FALSE)</f>
        <v>#REF!</v>
      </c>
    </row>
    <row r="331" spans="1:20" ht="24">
      <c r="A331" t="s">
        <v>747</v>
      </c>
      <c r="B331" s="13" t="s">
        <v>790</v>
      </c>
      <c r="C331" s="16" t="s">
        <v>692</v>
      </c>
      <c r="D331" s="16"/>
      <c r="E331" s="16"/>
      <c r="F331" s="17"/>
      <c r="G331" s="17"/>
      <c r="H331" s="17"/>
      <c r="I331" s="19"/>
      <c r="J331" s="34"/>
      <c r="K331" s="36"/>
      <c r="L331" s="36"/>
      <c r="M331" s="9">
        <f t="shared" si="15"/>
        <v>0</v>
      </c>
      <c r="N331" s="163">
        <f t="shared" si="14"/>
        <v>0</v>
      </c>
      <c r="T331" s="2" t="e">
        <f>VLOOKUP(C331,#REF!,5,FALSE)</f>
        <v>#REF!</v>
      </c>
    </row>
    <row r="332" spans="1:20" ht="15.75">
      <c r="A332" t="s">
        <v>747</v>
      </c>
      <c r="B332" s="13" t="s">
        <v>777</v>
      </c>
      <c r="C332" s="16" t="s">
        <v>693</v>
      </c>
      <c r="D332" s="16"/>
      <c r="E332" s="16"/>
      <c r="F332" s="17"/>
      <c r="G332" s="17"/>
      <c r="H332" s="17"/>
      <c r="I332" s="19"/>
      <c r="J332" s="34"/>
      <c r="K332" s="160" t="e">
        <f>VLOOKUP(C332,#REF!,2,FALSE)</f>
        <v>#REF!</v>
      </c>
      <c r="L332" s="160">
        <v>638872.42191738426</v>
      </c>
      <c r="M332" s="9" t="e">
        <f t="shared" si="15"/>
        <v>#REF!</v>
      </c>
      <c r="N332" s="163" t="e">
        <f t="shared" si="14"/>
        <v>#REF!</v>
      </c>
      <c r="O332" t="s">
        <v>1782</v>
      </c>
      <c r="T332" s="2" t="e">
        <f>VLOOKUP(C332,#REF!,5,FALSE)</f>
        <v>#REF!</v>
      </c>
    </row>
    <row r="333" spans="1:20" ht="24">
      <c r="A333" t="s">
        <v>747</v>
      </c>
      <c r="B333" s="13" t="s">
        <v>779</v>
      </c>
      <c r="C333" s="16" t="s">
        <v>694</v>
      </c>
      <c r="D333" s="16"/>
      <c r="E333" s="16"/>
      <c r="F333" s="17"/>
      <c r="G333" s="17"/>
      <c r="H333" s="17"/>
      <c r="I333" s="19"/>
      <c r="J333" s="34"/>
      <c r="K333" s="160" t="e">
        <f>VLOOKUP(C333,#REF!,2,FALSE)</f>
        <v>#REF!</v>
      </c>
      <c r="L333" s="160">
        <v>0</v>
      </c>
      <c r="M333" s="9" t="e">
        <f t="shared" si="15"/>
        <v>#REF!</v>
      </c>
      <c r="N333" s="163" t="e">
        <f t="shared" si="14"/>
        <v>#REF!</v>
      </c>
      <c r="O333" t="s">
        <v>1782</v>
      </c>
      <c r="T333" s="2" t="e">
        <f>VLOOKUP(C333,#REF!,5,FALSE)</f>
        <v>#REF!</v>
      </c>
    </row>
    <row r="334" spans="1:20" ht="15.75">
      <c r="A334" t="s">
        <v>747</v>
      </c>
      <c r="B334" s="13" t="s">
        <v>777</v>
      </c>
      <c r="C334" s="16" t="s">
        <v>695</v>
      </c>
      <c r="D334" s="16"/>
      <c r="E334" s="16"/>
      <c r="F334" s="17"/>
      <c r="G334" s="17"/>
      <c r="H334" s="17"/>
      <c r="I334" s="19"/>
      <c r="J334" s="34"/>
      <c r="K334" s="160" t="e">
        <f>VLOOKUP(C334,#REF!,2,FALSE)</f>
        <v>#REF!</v>
      </c>
      <c r="L334" s="160">
        <v>104397.95576365577</v>
      </c>
      <c r="M334" s="9" t="e">
        <f t="shared" si="15"/>
        <v>#REF!</v>
      </c>
      <c r="N334" s="163" t="e">
        <f t="shared" si="14"/>
        <v>#REF!</v>
      </c>
      <c r="O334" t="s">
        <v>1782</v>
      </c>
      <c r="T334" s="2" t="e">
        <f>VLOOKUP(C334,#REF!,5,FALSE)</f>
        <v>#REF!</v>
      </c>
    </row>
    <row r="335" spans="1:20" ht="15.75">
      <c r="A335" t="s">
        <v>747</v>
      </c>
      <c r="B335" s="13" t="s">
        <v>779</v>
      </c>
      <c r="C335" s="16" t="s">
        <v>696</v>
      </c>
      <c r="D335" s="16"/>
      <c r="E335" s="16"/>
      <c r="F335" s="17"/>
      <c r="G335" s="17"/>
      <c r="H335" s="17"/>
      <c r="I335" s="19"/>
      <c r="J335" s="34"/>
      <c r="K335" s="160" t="e">
        <f>VLOOKUP(C335,#REF!,2,FALSE)</f>
        <v>#REF!</v>
      </c>
      <c r="L335" s="160"/>
      <c r="M335" s="9" t="e">
        <f t="shared" si="15"/>
        <v>#REF!</v>
      </c>
      <c r="N335" s="163" t="e">
        <f t="shared" si="14"/>
        <v>#REF!</v>
      </c>
      <c r="O335" t="s">
        <v>1782</v>
      </c>
      <c r="T335" s="2" t="e">
        <f>VLOOKUP(C335,#REF!,5,FALSE)</f>
        <v>#REF!</v>
      </c>
    </row>
    <row r="336" spans="1:20" ht="15.75">
      <c r="A336" t="s">
        <v>747</v>
      </c>
      <c r="B336" s="13" t="s">
        <v>779</v>
      </c>
      <c r="C336" s="16" t="s">
        <v>697</v>
      </c>
      <c r="D336" s="16"/>
      <c r="E336" s="16"/>
      <c r="F336" s="17"/>
      <c r="G336" s="17"/>
      <c r="H336" s="17"/>
      <c r="I336" s="19"/>
      <c r="J336" s="34"/>
      <c r="K336" s="160" t="e">
        <f>VLOOKUP(C336,#REF!,2,FALSE)</f>
        <v>#REF!</v>
      </c>
      <c r="L336" s="160">
        <v>91146.201352806078</v>
      </c>
      <c r="M336" s="9" t="e">
        <f t="shared" si="15"/>
        <v>#REF!</v>
      </c>
      <c r="N336" s="163" t="e">
        <f t="shared" si="14"/>
        <v>#REF!</v>
      </c>
      <c r="O336" t="s">
        <v>1782</v>
      </c>
      <c r="T336" s="2" t="e">
        <f>VLOOKUP(C336,#REF!,5,FALSE)</f>
        <v>#REF!</v>
      </c>
    </row>
    <row r="337" spans="1:20" ht="15.75">
      <c r="A337" t="s">
        <v>747</v>
      </c>
      <c r="B337" s="13" t="s">
        <v>779</v>
      </c>
      <c r="C337" s="16" t="s">
        <v>698</v>
      </c>
      <c r="D337" s="16"/>
      <c r="E337" s="16"/>
      <c r="F337" s="17"/>
      <c r="G337" s="17"/>
      <c r="H337" s="17"/>
      <c r="I337" s="19"/>
      <c r="J337" s="34"/>
      <c r="K337" s="160" t="e">
        <f>VLOOKUP(C337,#REF!,2,FALSE)</f>
        <v>#REF!</v>
      </c>
      <c r="L337" s="160">
        <v>0</v>
      </c>
      <c r="M337" s="9" t="e">
        <f t="shared" si="15"/>
        <v>#REF!</v>
      </c>
      <c r="N337" s="163" t="e">
        <f t="shared" si="14"/>
        <v>#REF!</v>
      </c>
      <c r="O337" t="s">
        <v>1782</v>
      </c>
      <c r="T337" s="2" t="e">
        <f>VLOOKUP(C337,#REF!,5,FALSE)</f>
        <v>#REF!</v>
      </c>
    </row>
    <row r="338" spans="1:20" ht="15.75">
      <c r="A338" t="s">
        <v>747</v>
      </c>
      <c r="B338" s="13" t="s">
        <v>779</v>
      </c>
      <c r="C338" s="16" t="s">
        <v>699</v>
      </c>
      <c r="D338" s="16"/>
      <c r="E338" s="16"/>
      <c r="F338" s="17"/>
      <c r="G338" s="17"/>
      <c r="H338" s="17"/>
      <c r="I338" s="19"/>
      <c r="J338" s="34"/>
      <c r="K338" s="160" t="e">
        <f>VLOOKUP(C338,#REF!,2,FALSE)</f>
        <v>#REF!</v>
      </c>
      <c r="L338" s="160">
        <v>0</v>
      </c>
      <c r="M338" s="9" t="e">
        <f t="shared" si="15"/>
        <v>#REF!</v>
      </c>
      <c r="N338" s="163" t="e">
        <f t="shared" si="14"/>
        <v>#REF!</v>
      </c>
      <c r="O338" t="s">
        <v>1782</v>
      </c>
      <c r="T338" s="2" t="e">
        <f>VLOOKUP(C338,#REF!,5,FALSE)</f>
        <v>#REF!</v>
      </c>
    </row>
    <row r="339" spans="1:20" ht="15.75">
      <c r="A339" t="s">
        <v>747</v>
      </c>
      <c r="B339" s="13" t="s">
        <v>779</v>
      </c>
      <c r="C339" s="16" t="s">
        <v>700</v>
      </c>
      <c r="D339" s="16"/>
      <c r="E339" s="16"/>
      <c r="F339" s="17"/>
      <c r="G339" s="17"/>
      <c r="H339" s="17"/>
      <c r="I339" s="19"/>
      <c r="J339" s="34"/>
      <c r="K339" s="160" t="e">
        <f>VLOOKUP(C339,#REF!,2,FALSE)</f>
        <v>#REF!</v>
      </c>
      <c r="L339" s="160">
        <v>186539.59036510758</v>
      </c>
      <c r="M339" s="9" t="e">
        <f t="shared" si="15"/>
        <v>#REF!</v>
      </c>
      <c r="N339" s="163" t="e">
        <f t="shared" si="14"/>
        <v>#REF!</v>
      </c>
      <c r="O339" t="s">
        <v>1782</v>
      </c>
      <c r="T339" s="2" t="e">
        <f>VLOOKUP(C339,#REF!,5,FALSE)</f>
        <v>#REF!</v>
      </c>
    </row>
    <row r="340" spans="1:20" ht="24">
      <c r="A340" t="s">
        <v>747</v>
      </c>
      <c r="B340" s="13" t="s">
        <v>779</v>
      </c>
      <c r="C340" s="16" t="s">
        <v>701</v>
      </c>
      <c r="D340" s="16"/>
      <c r="E340" s="16"/>
      <c r="F340" s="17"/>
      <c r="G340" s="17"/>
      <c r="H340" s="17"/>
      <c r="I340" s="19"/>
      <c r="J340" s="34"/>
      <c r="K340" s="160" t="e">
        <f>VLOOKUP(C340,#REF!,2,FALSE)</f>
        <v>#REF!</v>
      </c>
      <c r="L340" s="160">
        <v>371030.63686511468</v>
      </c>
      <c r="M340" s="9" t="e">
        <f t="shared" si="15"/>
        <v>#REF!</v>
      </c>
      <c r="N340" s="163" t="e">
        <f t="shared" si="14"/>
        <v>#REF!</v>
      </c>
      <c r="O340" t="s">
        <v>1782</v>
      </c>
      <c r="T340" s="2" t="e">
        <f>VLOOKUP(C340,#REF!,5,FALSE)</f>
        <v>#REF!</v>
      </c>
    </row>
    <row r="341" spans="1:20" ht="24">
      <c r="A341" t="s">
        <v>747</v>
      </c>
      <c r="B341" s="13" t="s">
        <v>779</v>
      </c>
      <c r="C341" s="16" t="s">
        <v>702</v>
      </c>
      <c r="D341" s="16"/>
      <c r="E341" s="16"/>
      <c r="F341" s="17"/>
      <c r="G341" s="17"/>
      <c r="H341" s="17"/>
      <c r="I341" s="19"/>
      <c r="J341" s="34"/>
      <c r="K341" s="160" t="e">
        <f>VLOOKUP(C341,#REF!,2,FALSE)</f>
        <v>#REF!</v>
      </c>
      <c r="L341" s="160">
        <v>0</v>
      </c>
      <c r="M341" s="9" t="e">
        <f t="shared" si="15"/>
        <v>#REF!</v>
      </c>
      <c r="N341" s="163" t="e">
        <f t="shared" si="14"/>
        <v>#REF!</v>
      </c>
      <c r="O341" t="s">
        <v>1782</v>
      </c>
      <c r="T341" s="2" t="e">
        <f>VLOOKUP(C341,#REF!,5,FALSE)</f>
        <v>#REF!</v>
      </c>
    </row>
    <row r="342" spans="1:20" ht="15.75">
      <c r="A342" t="s">
        <v>747</v>
      </c>
      <c r="B342" s="13" t="s">
        <v>779</v>
      </c>
      <c r="C342" s="16" t="s">
        <v>703</v>
      </c>
      <c r="D342" s="16"/>
      <c r="E342" s="16"/>
      <c r="F342" s="17"/>
      <c r="G342" s="17"/>
      <c r="H342" s="17"/>
      <c r="I342" s="19"/>
      <c r="J342" s="34"/>
      <c r="K342" s="160" t="e">
        <f>VLOOKUP(C342,#REF!,2,FALSE)</f>
        <v>#REF!</v>
      </c>
      <c r="L342" s="160">
        <v>0</v>
      </c>
      <c r="M342" s="9" t="e">
        <f t="shared" si="15"/>
        <v>#REF!</v>
      </c>
      <c r="N342" s="163" t="e">
        <f t="shared" si="14"/>
        <v>#REF!</v>
      </c>
      <c r="O342" t="s">
        <v>1782</v>
      </c>
      <c r="T342" s="2" t="e">
        <f>VLOOKUP(C342,#REF!,5,FALSE)</f>
        <v>#REF!</v>
      </c>
    </row>
    <row r="343" spans="1:20" ht="15.75">
      <c r="A343" t="s">
        <v>747</v>
      </c>
      <c r="B343" s="13" t="s">
        <v>779</v>
      </c>
      <c r="C343" s="16" t="s">
        <v>704</v>
      </c>
      <c r="D343" s="16"/>
      <c r="E343" s="16"/>
      <c r="F343" s="17"/>
      <c r="G343" s="17"/>
      <c r="H343" s="17"/>
      <c r="I343" s="19"/>
      <c r="J343" s="34"/>
      <c r="K343" s="160" t="e">
        <f>VLOOKUP(C343,#REF!,2,FALSE)</f>
        <v>#REF!</v>
      </c>
      <c r="L343" s="160">
        <v>6783.2578314584571</v>
      </c>
      <c r="M343" s="9" t="e">
        <f>K343+L343</f>
        <v>#REF!</v>
      </c>
      <c r="N343" s="163" t="e">
        <f t="shared" si="14"/>
        <v>#REF!</v>
      </c>
      <c r="O343" t="s">
        <v>1782</v>
      </c>
      <c r="T343" s="2" t="e">
        <f>VLOOKUP(C343,#REF!,5,FALSE)</f>
        <v>#REF!</v>
      </c>
    </row>
    <row r="344" spans="1:20" ht="15.75">
      <c r="A344" t="s">
        <v>747</v>
      </c>
      <c r="B344" s="13" t="s">
        <v>779</v>
      </c>
      <c r="C344" s="16" t="s">
        <v>705</v>
      </c>
      <c r="D344" s="16"/>
      <c r="E344" s="16"/>
      <c r="F344" s="17"/>
      <c r="G344" s="17"/>
      <c r="H344" s="17"/>
      <c r="I344" s="19"/>
      <c r="J344" s="34"/>
      <c r="K344" s="160" t="e">
        <f>VLOOKUP(C344,#REF!,2,FALSE)</f>
        <v>#REF!</v>
      </c>
      <c r="L344" s="160">
        <v>55351.383904701011</v>
      </c>
      <c r="M344" s="9" t="e">
        <f t="shared" si="15"/>
        <v>#REF!</v>
      </c>
      <c r="N344" s="163" t="e">
        <f t="shared" si="14"/>
        <v>#REF!</v>
      </c>
      <c r="O344" t="s">
        <v>1782</v>
      </c>
      <c r="T344" s="2" t="e">
        <f>VLOOKUP(C344,#REF!,5,FALSE)</f>
        <v>#REF!</v>
      </c>
    </row>
    <row r="345" spans="1:20" ht="15.75">
      <c r="A345" t="s">
        <v>747</v>
      </c>
      <c r="B345" s="13" t="s">
        <v>779</v>
      </c>
      <c r="C345" s="16" t="s">
        <v>706</v>
      </c>
      <c r="D345" s="16"/>
      <c r="E345" s="16"/>
      <c r="F345" s="17"/>
      <c r="G345" s="17"/>
      <c r="H345" s="17"/>
      <c r="I345" s="19"/>
      <c r="J345" s="34"/>
      <c r="K345" s="160" t="e">
        <f>VLOOKUP(C345,#REF!,2,FALSE)</f>
        <v>#REF!</v>
      </c>
      <c r="L345" s="160">
        <v>125808</v>
      </c>
      <c r="M345" s="9" t="e">
        <f t="shared" si="15"/>
        <v>#REF!</v>
      </c>
      <c r="N345" s="163" t="e">
        <f t="shared" si="14"/>
        <v>#REF!</v>
      </c>
      <c r="O345" t="s">
        <v>1782</v>
      </c>
      <c r="T345" s="2" t="e">
        <f>VLOOKUP(C345,#REF!,5,FALSE)</f>
        <v>#REF!</v>
      </c>
    </row>
    <row r="346" spans="1:20" ht="15.75">
      <c r="A346" t="s">
        <v>747</v>
      </c>
      <c r="B346" s="13" t="s">
        <v>779</v>
      </c>
      <c r="C346" s="16" t="s">
        <v>707</v>
      </c>
      <c r="D346" s="16"/>
      <c r="E346" s="16"/>
      <c r="F346" s="17"/>
      <c r="G346" s="17"/>
      <c r="H346" s="17"/>
      <c r="I346" s="19"/>
      <c r="J346" s="34"/>
      <c r="K346" s="160" t="e">
        <f>VLOOKUP(C346,#REF!,2,FALSE)</f>
        <v>#REF!</v>
      </c>
      <c r="L346" s="160">
        <v>55351</v>
      </c>
      <c r="M346" s="9" t="e">
        <f t="shared" si="15"/>
        <v>#REF!</v>
      </c>
      <c r="N346" s="163" t="e">
        <f t="shared" si="14"/>
        <v>#REF!</v>
      </c>
      <c r="O346" t="s">
        <v>1782</v>
      </c>
      <c r="T346" s="2" t="e">
        <f>VLOOKUP(C346,#REF!,5,FALSE)</f>
        <v>#REF!</v>
      </c>
    </row>
    <row r="347" spans="1:20" ht="15.75">
      <c r="A347" t="s">
        <v>747</v>
      </c>
      <c r="B347" s="13" t="s">
        <v>779</v>
      </c>
      <c r="C347" s="16" t="s">
        <v>708</v>
      </c>
      <c r="D347" s="16"/>
      <c r="E347" s="16"/>
      <c r="F347" s="17"/>
      <c r="G347" s="17"/>
      <c r="H347" s="17"/>
      <c r="I347" s="19"/>
      <c r="J347" s="34"/>
      <c r="K347" s="160" t="e">
        <f>VLOOKUP(C347,#REF!,2,FALSE)</f>
        <v>#REF!</v>
      </c>
      <c r="L347" s="160">
        <v>1259275</v>
      </c>
      <c r="M347" s="9" t="e">
        <f t="shared" si="15"/>
        <v>#REF!</v>
      </c>
      <c r="N347" s="163" t="e">
        <f t="shared" si="14"/>
        <v>#REF!</v>
      </c>
      <c r="O347" t="s">
        <v>1782</v>
      </c>
      <c r="T347" s="2" t="e">
        <f>VLOOKUP(C347,#REF!,5,FALSE)</f>
        <v>#REF!</v>
      </c>
    </row>
    <row r="348" spans="1:20" ht="24">
      <c r="A348" t="s">
        <v>747</v>
      </c>
      <c r="B348" s="13" t="s">
        <v>786</v>
      </c>
      <c r="C348" s="16" t="s">
        <v>728</v>
      </c>
      <c r="D348" s="16"/>
      <c r="E348" s="16"/>
      <c r="F348" s="17"/>
      <c r="G348" s="17"/>
      <c r="H348" s="17"/>
      <c r="I348" s="19"/>
      <c r="J348" s="34"/>
      <c r="K348" s="36" t="e">
        <f>VLOOKUP(C348,#REF!,2,FALSE)</f>
        <v>#REF!</v>
      </c>
      <c r="L348" s="160"/>
      <c r="M348" s="9" t="e">
        <f t="shared" si="15"/>
        <v>#REF!</v>
      </c>
      <c r="N348" s="163" t="e">
        <f t="shared" si="14"/>
        <v>#REF!</v>
      </c>
      <c r="T348" s="30"/>
    </row>
    <row r="349" spans="1:20" ht="24">
      <c r="A349" t="s">
        <v>747</v>
      </c>
      <c r="B349" s="13" t="s">
        <v>788</v>
      </c>
      <c r="C349" s="16" t="s">
        <v>709</v>
      </c>
      <c r="D349" s="16"/>
      <c r="E349" s="16"/>
      <c r="F349" s="17"/>
      <c r="G349" s="17"/>
      <c r="H349" s="17"/>
      <c r="I349" s="19"/>
      <c r="J349" s="34"/>
      <c r="K349" s="36" t="e">
        <f>VLOOKUP(C349,#REF!,2,FALSE)</f>
        <v>#REF!</v>
      </c>
      <c r="L349" s="160"/>
      <c r="M349" s="9" t="e">
        <f t="shared" si="15"/>
        <v>#REF!</v>
      </c>
      <c r="N349" s="163" t="e">
        <f t="shared" si="14"/>
        <v>#REF!</v>
      </c>
      <c r="T349" s="2" t="e">
        <f>VLOOKUP(C349,#REF!,5,FALSE)</f>
        <v>#REF!</v>
      </c>
    </row>
    <row r="350" spans="1:20" ht="15.75">
      <c r="A350" t="s">
        <v>747</v>
      </c>
      <c r="B350" s="13" t="s">
        <v>788</v>
      </c>
      <c r="C350" s="16" t="s">
        <v>710</v>
      </c>
      <c r="D350" s="16"/>
      <c r="E350" s="16"/>
      <c r="F350" s="17"/>
      <c r="G350" s="17"/>
      <c r="H350" s="17"/>
      <c r="I350" s="19"/>
      <c r="J350" s="34"/>
      <c r="K350" s="36" t="e">
        <f>VLOOKUP(C350,#REF!,2,FALSE)</f>
        <v>#REF!</v>
      </c>
      <c r="L350" s="160"/>
      <c r="M350" s="9" t="e">
        <f t="shared" si="15"/>
        <v>#REF!</v>
      </c>
      <c r="N350" s="163" t="e">
        <f t="shared" si="14"/>
        <v>#REF!</v>
      </c>
      <c r="T350" s="2" t="e">
        <f>VLOOKUP(C350,#REF!,5,FALSE)</f>
        <v>#REF!</v>
      </c>
    </row>
    <row r="351" spans="1:20" ht="24">
      <c r="A351" t="s">
        <v>747</v>
      </c>
      <c r="B351" s="13" t="s">
        <v>788</v>
      </c>
      <c r="C351" s="16" t="s">
        <v>711</v>
      </c>
      <c r="D351" s="16"/>
      <c r="E351" s="16"/>
      <c r="F351" s="17"/>
      <c r="G351" s="17"/>
      <c r="H351" s="17"/>
      <c r="I351" s="19"/>
      <c r="J351" s="34"/>
      <c r="K351" s="36"/>
      <c r="L351" s="36"/>
      <c r="M351" s="9">
        <f t="shared" si="15"/>
        <v>0</v>
      </c>
      <c r="N351" s="163">
        <f t="shared" si="14"/>
        <v>0</v>
      </c>
      <c r="T351" s="2" t="e">
        <f>VLOOKUP(C351,#REF!,5,FALSE)</f>
        <v>#REF!</v>
      </c>
    </row>
    <row r="352" spans="1:20" ht="15.75">
      <c r="A352" t="s">
        <v>747</v>
      </c>
      <c r="B352" s="13" t="s">
        <v>788</v>
      </c>
      <c r="C352" s="16" t="s">
        <v>712</v>
      </c>
      <c r="D352" s="16"/>
      <c r="E352" s="16"/>
      <c r="F352" s="17"/>
      <c r="G352" s="17"/>
      <c r="H352" s="17"/>
      <c r="I352" s="19"/>
      <c r="J352" s="34"/>
      <c r="K352" s="36" t="e">
        <f>VLOOKUP(C352,#REF!,2,FALSE)</f>
        <v>#REF!</v>
      </c>
      <c r="L352" s="36"/>
      <c r="M352" s="9" t="e">
        <f t="shared" si="15"/>
        <v>#REF!</v>
      </c>
      <c r="N352" s="163" t="e">
        <f t="shared" si="14"/>
        <v>#REF!</v>
      </c>
      <c r="T352" s="2" t="e">
        <f>VLOOKUP(C352,#REF!,5,FALSE)</f>
        <v>#REF!</v>
      </c>
    </row>
    <row r="353" spans="1:20" ht="15.75">
      <c r="A353" t="s">
        <v>747</v>
      </c>
      <c r="B353" s="13" t="s">
        <v>816</v>
      </c>
      <c r="C353" s="16" t="s">
        <v>745</v>
      </c>
      <c r="D353" s="16"/>
      <c r="E353" s="16"/>
      <c r="F353" s="17"/>
      <c r="G353" s="17"/>
      <c r="H353" s="17"/>
      <c r="I353" s="19"/>
      <c r="J353" s="34"/>
      <c r="K353" s="36" t="e">
        <f>VLOOKUP(C353,#REF!,2,FALSE)</f>
        <v>#REF!</v>
      </c>
      <c r="L353" s="36"/>
      <c r="M353" s="9" t="e">
        <f t="shared" si="15"/>
        <v>#REF!</v>
      </c>
      <c r="N353" s="163" t="e">
        <f t="shared" si="14"/>
        <v>#REF!</v>
      </c>
      <c r="T353" s="30"/>
    </row>
    <row r="354" spans="1:20" ht="15.75">
      <c r="A354" t="s">
        <v>747</v>
      </c>
      <c r="B354" s="13" t="s">
        <v>816</v>
      </c>
      <c r="C354" s="16" t="s">
        <v>714</v>
      </c>
      <c r="D354" s="16"/>
      <c r="E354" s="16"/>
      <c r="F354" s="17"/>
      <c r="G354" s="17"/>
      <c r="H354" s="17"/>
      <c r="I354" s="19"/>
      <c r="J354" s="34"/>
      <c r="K354" s="36" t="e">
        <f>VLOOKUP(C354,#REF!,2,FALSE)</f>
        <v>#REF!</v>
      </c>
      <c r="L354" s="36"/>
      <c r="M354" s="9" t="e">
        <f t="shared" si="15"/>
        <v>#REF!</v>
      </c>
      <c r="N354" s="163" t="e">
        <f t="shared" si="14"/>
        <v>#REF!</v>
      </c>
      <c r="T354" s="2" t="e">
        <f>VLOOKUP(C354,#REF!,5,FALSE)</f>
        <v>#REF!</v>
      </c>
    </row>
    <row r="355" spans="1:20" ht="15.75">
      <c r="A355" t="s">
        <v>747</v>
      </c>
      <c r="B355" s="13" t="s">
        <v>790</v>
      </c>
      <c r="C355" s="16" t="s">
        <v>715</v>
      </c>
      <c r="D355" s="16"/>
      <c r="E355" s="16"/>
      <c r="F355" s="17"/>
      <c r="G355" s="17"/>
      <c r="H355" s="17"/>
      <c r="I355" s="19"/>
      <c r="J355" s="34"/>
      <c r="K355" s="36" t="e">
        <f>VLOOKUP(C355,#REF!,2,FALSE)</f>
        <v>#REF!</v>
      </c>
      <c r="L355" s="36"/>
      <c r="M355" s="9" t="e">
        <f t="shared" si="15"/>
        <v>#REF!</v>
      </c>
      <c r="N355" s="163" t="e">
        <f t="shared" si="14"/>
        <v>#REF!</v>
      </c>
      <c r="T355" s="2" t="e">
        <f>VLOOKUP(C355,#REF!,5,FALSE)</f>
        <v>#REF!</v>
      </c>
    </row>
    <row r="356" spans="1:20" ht="15.75">
      <c r="A356" t="s">
        <v>747</v>
      </c>
      <c r="B356" s="13" t="s">
        <v>801</v>
      </c>
      <c r="C356" s="16" t="s">
        <v>593</v>
      </c>
      <c r="D356" s="16"/>
      <c r="E356" s="16"/>
      <c r="F356" s="17">
        <v>0</v>
      </c>
      <c r="G356" s="17">
        <v>1023.85</v>
      </c>
      <c r="H356" s="17">
        <v>0</v>
      </c>
      <c r="I356" s="19">
        <v>160.79</v>
      </c>
      <c r="J356" s="34"/>
      <c r="K356" s="36"/>
      <c r="L356" s="36"/>
      <c r="M356" s="9">
        <f t="shared" si="15"/>
        <v>0</v>
      </c>
      <c r="N356" s="163">
        <f t="shared" si="14"/>
        <v>0</v>
      </c>
      <c r="T356" s="30"/>
    </row>
    <row r="357" spans="1:20" ht="15.75">
      <c r="A357" t="s">
        <v>747</v>
      </c>
      <c r="B357" s="13" t="s">
        <v>801</v>
      </c>
      <c r="C357" s="16" t="s">
        <v>594</v>
      </c>
      <c r="D357" s="16"/>
      <c r="E357" s="16"/>
      <c r="F357" s="17">
        <v>0</v>
      </c>
      <c r="G357" s="17">
        <v>182547.04</v>
      </c>
      <c r="H357" s="17">
        <v>50599.24</v>
      </c>
      <c r="I357" s="19">
        <v>1023.85</v>
      </c>
      <c r="J357" s="34"/>
      <c r="K357" s="36"/>
      <c r="L357" s="36"/>
      <c r="M357" s="9">
        <f t="shared" si="15"/>
        <v>0</v>
      </c>
      <c r="N357" s="163">
        <f t="shared" si="14"/>
        <v>0</v>
      </c>
      <c r="T357" s="2" t="e">
        <f>VLOOKUP(C357,#REF!,5,FALSE)</f>
        <v>#REF!</v>
      </c>
    </row>
    <row r="358" spans="1:20" ht="15.75">
      <c r="A358" t="s">
        <v>747</v>
      </c>
      <c r="B358" s="13" t="s">
        <v>790</v>
      </c>
      <c r="C358" s="16" t="s">
        <v>595</v>
      </c>
      <c r="D358" s="16"/>
      <c r="E358" s="16"/>
      <c r="F358" s="17">
        <v>0</v>
      </c>
      <c r="G358" s="17">
        <v>1.02</v>
      </c>
      <c r="H358" s="17">
        <v>0</v>
      </c>
      <c r="I358" s="19">
        <v>131947.79999999999</v>
      </c>
      <c r="J358" s="34"/>
      <c r="K358" s="36"/>
      <c r="L358" s="36"/>
      <c r="M358" s="9">
        <f t="shared" si="15"/>
        <v>0</v>
      </c>
      <c r="N358" s="163">
        <f t="shared" si="14"/>
        <v>0</v>
      </c>
      <c r="T358" s="2" t="e">
        <f>VLOOKUP(C358,#REF!,5,FALSE)</f>
        <v>#REF!</v>
      </c>
    </row>
    <row r="359" spans="1:20" ht="15.75">
      <c r="A359" t="s">
        <v>747</v>
      </c>
      <c r="B359" s="13" t="s">
        <v>790</v>
      </c>
      <c r="C359" s="16" t="s">
        <v>596</v>
      </c>
      <c r="D359" s="16"/>
      <c r="E359" s="16"/>
      <c r="F359" s="17">
        <v>0</v>
      </c>
      <c r="G359" s="17">
        <v>1531549.86</v>
      </c>
      <c r="H359" s="17">
        <v>615072.86</v>
      </c>
      <c r="I359" s="19">
        <v>1.02</v>
      </c>
      <c r="J359" s="34"/>
      <c r="K359" s="36"/>
      <c r="L359" s="36"/>
      <c r="M359" s="9">
        <f t="shared" si="15"/>
        <v>0</v>
      </c>
      <c r="N359" s="163">
        <f t="shared" si="14"/>
        <v>0</v>
      </c>
      <c r="T359" s="2" t="e">
        <f>VLOOKUP(C359,#REF!,5,FALSE)</f>
        <v>#REF!</v>
      </c>
    </row>
    <row r="360" spans="1:20" ht="15.75">
      <c r="A360" t="s">
        <v>747</v>
      </c>
      <c r="B360" s="13" t="s">
        <v>790</v>
      </c>
      <c r="C360" s="16" t="s">
        <v>713</v>
      </c>
      <c r="D360" s="16"/>
      <c r="E360" s="16"/>
      <c r="F360" s="17"/>
      <c r="G360" s="17"/>
      <c r="H360" s="17"/>
      <c r="I360" s="40"/>
      <c r="J360" s="34"/>
      <c r="K360" s="36"/>
      <c r="L360" s="36"/>
      <c r="M360" s="9">
        <f t="shared" si="15"/>
        <v>0</v>
      </c>
      <c r="N360" s="163">
        <f t="shared" si="14"/>
        <v>0</v>
      </c>
      <c r="T360" s="2" t="e">
        <f>VLOOKUP(C360,#REF!,5,FALSE)</f>
        <v>#REF!</v>
      </c>
    </row>
    <row r="361" spans="1:20" ht="15.75">
      <c r="A361" t="s">
        <v>747</v>
      </c>
      <c r="B361" s="13" t="s">
        <v>816</v>
      </c>
      <c r="C361" s="16" t="s">
        <v>597</v>
      </c>
      <c r="D361" s="16"/>
      <c r="E361" s="16"/>
      <c r="F361" s="17">
        <v>0</v>
      </c>
      <c r="G361" s="17">
        <v>4554.1000000000004</v>
      </c>
      <c r="H361" s="17">
        <v>0</v>
      </c>
      <c r="I361" s="19">
        <v>916477</v>
      </c>
      <c r="J361" s="34"/>
      <c r="K361" s="36" t="e">
        <f>VLOOKUP(C361,#REF!,2,FALSE)</f>
        <v>#REF!</v>
      </c>
      <c r="L361" s="36">
        <v>-74120.257575757598</v>
      </c>
      <c r="M361" s="9" t="e">
        <f t="shared" si="15"/>
        <v>#REF!</v>
      </c>
      <c r="N361" s="163" t="e">
        <f t="shared" si="14"/>
        <v>#REF!</v>
      </c>
      <c r="T361" s="2" t="e">
        <f>VLOOKUP(C361,#REF!,5,FALSE)</f>
        <v>#REF!</v>
      </c>
    </row>
    <row r="362" spans="1:20" ht="15.75">
      <c r="A362" t="s">
        <v>747</v>
      </c>
      <c r="B362" s="13" t="s">
        <v>790</v>
      </c>
      <c r="C362" s="16" t="s">
        <v>598</v>
      </c>
      <c r="D362" s="16"/>
      <c r="E362" s="16"/>
      <c r="F362" s="17">
        <v>0</v>
      </c>
      <c r="G362" s="17">
        <v>1967.1</v>
      </c>
      <c r="H362" s="17">
        <v>0</v>
      </c>
      <c r="I362" s="19">
        <v>4554.1000000000004</v>
      </c>
      <c r="J362" s="34"/>
      <c r="K362" s="36" t="e">
        <f>VLOOKUP(C362,#REF!,2,FALSE)</f>
        <v>#REF!</v>
      </c>
      <c r="L362" s="154"/>
      <c r="M362" s="9" t="e">
        <f t="shared" si="15"/>
        <v>#REF!</v>
      </c>
      <c r="N362" s="163" t="e">
        <f t="shared" si="14"/>
        <v>#REF!</v>
      </c>
      <c r="T362" s="2" t="e">
        <f>VLOOKUP(C362,#REF!,5,FALSE)</f>
        <v>#REF!</v>
      </c>
    </row>
    <row r="363" spans="1:20" ht="15.75">
      <c r="A363" t="s">
        <v>747</v>
      </c>
      <c r="B363" s="13" t="s">
        <v>790</v>
      </c>
      <c r="C363" s="16" t="s">
        <v>599</v>
      </c>
      <c r="D363" s="16"/>
      <c r="E363" s="16"/>
      <c r="F363" s="17">
        <v>0</v>
      </c>
      <c r="G363" s="17">
        <v>30319.35</v>
      </c>
      <c r="H363" s="17">
        <v>0</v>
      </c>
      <c r="I363" s="19">
        <v>1967.1</v>
      </c>
      <c r="J363" s="34"/>
      <c r="K363" s="36" t="e">
        <f>VLOOKUP(C363,#REF!,2,FALSE)</f>
        <v>#REF!</v>
      </c>
      <c r="L363" s="154"/>
      <c r="M363" s="9" t="e">
        <f t="shared" si="15"/>
        <v>#REF!</v>
      </c>
      <c r="N363" s="163" t="e">
        <f t="shared" si="14"/>
        <v>#REF!</v>
      </c>
      <c r="T363" s="2" t="e">
        <f>VLOOKUP(C363,#REF!,5,FALSE)</f>
        <v>#REF!</v>
      </c>
    </row>
    <row r="364" spans="1:20" ht="15.75">
      <c r="A364" t="s">
        <v>747</v>
      </c>
      <c r="B364" s="13" t="s">
        <v>790</v>
      </c>
      <c r="C364" s="16" t="s">
        <v>600</v>
      </c>
      <c r="D364" s="16"/>
      <c r="E364" s="16"/>
      <c r="F364" s="17">
        <v>0</v>
      </c>
      <c r="G364" s="17">
        <v>445</v>
      </c>
      <c r="H364" s="17">
        <v>0</v>
      </c>
      <c r="I364" s="19">
        <v>30319.35</v>
      </c>
      <c r="J364" s="34"/>
      <c r="K364" s="36" t="e">
        <f>VLOOKUP(C364,#REF!,2,FALSE)</f>
        <v>#REF!</v>
      </c>
      <c r="L364" s="154"/>
      <c r="M364" s="9" t="e">
        <f t="shared" si="15"/>
        <v>#REF!</v>
      </c>
      <c r="N364" s="163" t="e">
        <f t="shared" si="14"/>
        <v>#REF!</v>
      </c>
      <c r="Q364" s="49">
        <v>-432362.05652893847</v>
      </c>
      <c r="T364" s="2" t="e">
        <f>VLOOKUP(C364,#REF!,5,FALSE)</f>
        <v>#REF!</v>
      </c>
    </row>
    <row r="365" spans="1:20" ht="15.75">
      <c r="A365" t="s">
        <v>747</v>
      </c>
      <c r="B365" s="13" t="s">
        <v>790</v>
      </c>
      <c r="C365" s="16" t="s">
        <v>601</v>
      </c>
      <c r="D365" s="16"/>
      <c r="E365" s="16"/>
      <c r="F365" s="17">
        <v>0</v>
      </c>
      <c r="G365" s="17">
        <v>55581.49</v>
      </c>
      <c r="H365" s="17">
        <v>55581.49</v>
      </c>
      <c r="I365" s="19">
        <v>445</v>
      </c>
      <c r="J365" s="34"/>
      <c r="K365" s="36"/>
      <c r="L365" s="154"/>
      <c r="M365" s="9">
        <f t="shared" si="15"/>
        <v>0</v>
      </c>
      <c r="N365" s="163">
        <f t="shared" si="14"/>
        <v>0</v>
      </c>
      <c r="T365" s="2" t="e">
        <f>VLOOKUP(C365,#REF!,5,FALSE)</f>
        <v>#REF!</v>
      </c>
    </row>
    <row r="366" spans="1:20" ht="15.75">
      <c r="A366" t="s">
        <v>747</v>
      </c>
      <c r="B366" s="13" t="s">
        <v>764</v>
      </c>
      <c r="C366" s="21" t="s">
        <v>743</v>
      </c>
      <c r="D366" s="16"/>
      <c r="E366" s="16"/>
      <c r="F366" s="17"/>
      <c r="G366" s="17"/>
      <c r="H366" s="17"/>
      <c r="I366" s="40"/>
      <c r="J366" s="34"/>
      <c r="K366" s="36" t="e">
        <f>VLOOKUP(C366,#REF!,2,FALSE)</f>
        <v>#REF!</v>
      </c>
      <c r="L366" s="154"/>
      <c r="M366" s="9" t="e">
        <f t="shared" si="15"/>
        <v>#REF!</v>
      </c>
      <c r="N366" s="163" t="e">
        <f t="shared" si="14"/>
        <v>#REF!</v>
      </c>
    </row>
    <row r="367" spans="1:20" ht="15.75">
      <c r="A367" t="s">
        <v>747</v>
      </c>
      <c r="B367" s="13" t="s">
        <v>764</v>
      </c>
      <c r="C367" s="21" t="s">
        <v>734</v>
      </c>
      <c r="D367" s="16"/>
      <c r="E367" s="16"/>
      <c r="F367" s="17"/>
      <c r="G367" s="17"/>
      <c r="H367" s="17"/>
      <c r="I367" s="40"/>
      <c r="J367" s="34"/>
      <c r="K367" s="36" t="e">
        <f>VLOOKUP(C367,#REF!,2,FALSE)</f>
        <v>#REF!</v>
      </c>
      <c r="L367" s="154"/>
      <c r="M367" s="9" t="e">
        <f t="shared" si="15"/>
        <v>#REF!</v>
      </c>
      <c r="N367" s="163" t="e">
        <f t="shared" si="14"/>
        <v>#REF!</v>
      </c>
    </row>
    <row r="368" spans="1:20" ht="15.75">
      <c r="A368" t="s">
        <v>747</v>
      </c>
      <c r="B368" s="13" t="s">
        <v>764</v>
      </c>
      <c r="C368" s="16" t="s">
        <v>602</v>
      </c>
      <c r="D368" s="16"/>
      <c r="E368" s="16"/>
      <c r="F368" s="17">
        <v>0</v>
      </c>
      <c r="G368" s="17">
        <v>12227.93</v>
      </c>
      <c r="H368" s="17">
        <v>12227.93</v>
      </c>
      <c r="I368" s="19">
        <v>0</v>
      </c>
      <c r="J368" s="34"/>
      <c r="K368" s="36"/>
      <c r="L368" s="154"/>
      <c r="M368" s="9">
        <f t="shared" si="15"/>
        <v>0</v>
      </c>
      <c r="N368" s="163">
        <f t="shared" si="14"/>
        <v>0</v>
      </c>
      <c r="T368" s="30"/>
    </row>
    <row r="369" spans="1:20" ht="15.75">
      <c r="A369" t="s">
        <v>747</v>
      </c>
      <c r="B369" s="13" t="s">
        <v>764</v>
      </c>
      <c r="C369" s="16" t="s">
        <v>603</v>
      </c>
      <c r="D369" s="16"/>
      <c r="E369" s="16"/>
      <c r="F369" s="17">
        <v>0</v>
      </c>
      <c r="G369" s="17">
        <v>12227.93</v>
      </c>
      <c r="H369" s="17">
        <v>12227.93</v>
      </c>
      <c r="I369" s="19">
        <v>0</v>
      </c>
      <c r="J369" s="34"/>
      <c r="K369" s="36"/>
      <c r="L369" s="154"/>
      <c r="M369" s="9">
        <f t="shared" si="15"/>
        <v>0</v>
      </c>
      <c r="N369" s="163">
        <f t="shared" si="14"/>
        <v>0</v>
      </c>
      <c r="T369" s="30"/>
    </row>
    <row r="370" spans="1:20" ht="15.75">
      <c r="A370" t="s">
        <v>747</v>
      </c>
      <c r="B370" s="13" t="s">
        <v>764</v>
      </c>
      <c r="C370" s="16" t="s">
        <v>604</v>
      </c>
      <c r="D370" s="16"/>
      <c r="E370" s="16"/>
      <c r="F370" s="17">
        <v>0</v>
      </c>
      <c r="G370" s="17">
        <v>323.3</v>
      </c>
      <c r="H370" s="17">
        <v>3.3</v>
      </c>
      <c r="I370" s="19">
        <v>0</v>
      </c>
      <c r="J370" s="34"/>
      <c r="K370" s="36"/>
      <c r="L370" s="154"/>
      <c r="M370" s="9">
        <f t="shared" si="15"/>
        <v>0</v>
      </c>
      <c r="N370" s="163">
        <f t="shared" si="14"/>
        <v>0</v>
      </c>
      <c r="T370" s="30"/>
    </row>
    <row r="371" spans="1:20" ht="15.75">
      <c r="A371" t="s">
        <v>747</v>
      </c>
      <c r="B371" s="13" t="s">
        <v>766</v>
      </c>
      <c r="C371" s="16" t="s">
        <v>605</v>
      </c>
      <c r="D371" s="16"/>
      <c r="E371" s="16"/>
      <c r="F371" s="17">
        <v>0</v>
      </c>
      <c r="G371" s="17">
        <v>931025.36</v>
      </c>
      <c r="H371" s="17">
        <v>67951.98</v>
      </c>
      <c r="I371" s="19">
        <v>320</v>
      </c>
      <c r="J371" s="34"/>
      <c r="K371" s="36"/>
      <c r="L371" s="154"/>
      <c r="M371" s="9">
        <f t="shared" si="15"/>
        <v>0</v>
      </c>
      <c r="N371" s="163">
        <f t="shared" si="14"/>
        <v>0</v>
      </c>
      <c r="T371" s="2" t="e">
        <f>VLOOKUP(C371,#REF!,5,FALSE)</f>
        <v>#REF!</v>
      </c>
    </row>
    <row r="372" spans="1:20" ht="24">
      <c r="A372" t="s">
        <v>747</v>
      </c>
      <c r="B372" s="97" t="s">
        <v>758</v>
      </c>
      <c r="C372" s="39" t="s">
        <v>607</v>
      </c>
      <c r="D372" s="16"/>
      <c r="E372" s="16"/>
      <c r="F372" s="17">
        <v>0</v>
      </c>
      <c r="G372" s="17">
        <v>29596694</v>
      </c>
      <c r="H372" s="17">
        <v>31145494</v>
      </c>
      <c r="I372" s="19">
        <v>-3500000</v>
      </c>
      <c r="J372" s="34"/>
      <c r="K372" s="36">
        <v>-7000000</v>
      </c>
      <c r="L372" s="154"/>
      <c r="M372" s="9">
        <f t="shared" si="15"/>
        <v>-7000000</v>
      </c>
      <c r="N372" s="163">
        <f t="shared" si="14"/>
        <v>-7000000</v>
      </c>
      <c r="T372" s="2" t="e">
        <f>VLOOKUP(C372,#REF!,5,FALSE)</f>
        <v>#REF!</v>
      </c>
    </row>
    <row r="373" spans="1:20" ht="15.75">
      <c r="A373" t="s">
        <v>747</v>
      </c>
      <c r="B373" s="97" t="s">
        <v>758</v>
      </c>
      <c r="C373" s="39" t="s">
        <v>716</v>
      </c>
      <c r="D373" s="16"/>
      <c r="E373" s="16"/>
      <c r="F373" s="17"/>
      <c r="G373" s="17"/>
      <c r="H373" s="17"/>
      <c r="I373" s="40"/>
      <c r="J373" s="34"/>
      <c r="K373" s="36">
        <v>-24000000</v>
      </c>
      <c r="L373" s="154"/>
      <c r="M373" s="9">
        <f t="shared" si="15"/>
        <v>-24000000</v>
      </c>
      <c r="N373" s="163">
        <f t="shared" si="14"/>
        <v>-24000000</v>
      </c>
      <c r="T373" s="2" t="e">
        <f>VLOOKUP(C373,#REF!,5,FALSE)</f>
        <v>#REF!</v>
      </c>
    </row>
    <row r="374" spans="1:20" ht="24">
      <c r="A374" t="s">
        <v>747</v>
      </c>
      <c r="B374" s="97" t="s">
        <v>758</v>
      </c>
      <c r="C374" s="39" t="s">
        <v>608</v>
      </c>
      <c r="D374" s="16"/>
      <c r="E374" s="16"/>
      <c r="F374" s="17">
        <v>0</v>
      </c>
      <c r="G374" s="17">
        <v>38188.39</v>
      </c>
      <c r="H374" s="17">
        <v>3050779.82</v>
      </c>
      <c r="I374" s="19">
        <v>-1548800</v>
      </c>
      <c r="J374" s="34"/>
      <c r="K374" s="36">
        <v>-11063427</v>
      </c>
      <c r="L374" s="154"/>
      <c r="M374" s="9">
        <f t="shared" si="15"/>
        <v>-11063427</v>
      </c>
      <c r="N374" s="163">
        <f t="shared" si="14"/>
        <v>-11063427</v>
      </c>
      <c r="T374" s="2" t="e">
        <f>VLOOKUP(C374,#REF!,5,FALSE)</f>
        <v>#REF!</v>
      </c>
    </row>
    <row r="375" spans="1:20" ht="15.75">
      <c r="A375" t="s">
        <v>747</v>
      </c>
      <c r="B375" s="97" t="s">
        <v>758</v>
      </c>
      <c r="C375" s="39" t="s">
        <v>717</v>
      </c>
      <c r="D375" s="16"/>
      <c r="E375" s="16"/>
      <c r="F375" s="17"/>
      <c r="G375" s="17"/>
      <c r="H375" s="17"/>
      <c r="I375" s="40"/>
      <c r="J375" s="34"/>
      <c r="K375" s="36"/>
      <c r="L375" s="154"/>
      <c r="M375" s="9">
        <f t="shared" si="15"/>
        <v>0</v>
      </c>
      <c r="N375" s="163">
        <f t="shared" si="14"/>
        <v>0</v>
      </c>
      <c r="T375" s="2" t="e">
        <f>VLOOKUP(C375,#REF!,5,FALSE)</f>
        <v>#REF!</v>
      </c>
    </row>
    <row r="376" spans="1:20" ht="24">
      <c r="A376" t="s">
        <v>747</v>
      </c>
      <c r="B376" s="97" t="s">
        <v>758</v>
      </c>
      <c r="C376" s="39" t="s">
        <v>609</v>
      </c>
      <c r="D376" s="16"/>
      <c r="E376" s="16"/>
      <c r="F376" s="17">
        <v>0</v>
      </c>
      <c r="G376" s="17">
        <v>0</v>
      </c>
      <c r="H376" s="17">
        <v>250</v>
      </c>
      <c r="I376" s="19">
        <v>-3012591.43</v>
      </c>
      <c r="J376" s="34"/>
      <c r="K376" s="36"/>
      <c r="L376" s="154"/>
      <c r="M376" s="9">
        <f t="shared" si="15"/>
        <v>0</v>
      </c>
      <c r="N376" s="163">
        <f t="shared" si="14"/>
        <v>0</v>
      </c>
      <c r="T376" s="2" t="e">
        <f>VLOOKUP(C376,#REF!,5,FALSE)</f>
        <v>#REF!</v>
      </c>
    </row>
    <row r="377" spans="1:20" ht="15.75">
      <c r="A377" t="s">
        <v>747</v>
      </c>
      <c r="B377" s="97" t="s">
        <v>758</v>
      </c>
      <c r="C377" s="39" t="s">
        <v>718</v>
      </c>
      <c r="D377" s="16"/>
      <c r="E377" s="16"/>
      <c r="F377" s="17"/>
      <c r="G377" s="17"/>
      <c r="H377" s="17"/>
      <c r="I377" s="40"/>
      <c r="J377" s="34"/>
      <c r="K377" s="36"/>
      <c r="L377" s="154"/>
      <c r="M377" s="9">
        <f t="shared" si="15"/>
        <v>0</v>
      </c>
      <c r="N377" s="163">
        <f t="shared" si="14"/>
        <v>0</v>
      </c>
      <c r="T377" s="2" t="e">
        <f>VLOOKUP(C377,#REF!,5,FALSE)</f>
        <v>#REF!</v>
      </c>
    </row>
    <row r="378" spans="1:20" ht="15.75">
      <c r="A378" t="s">
        <v>747</v>
      </c>
      <c r="B378" s="97" t="s">
        <v>753</v>
      </c>
      <c r="C378" s="39" t="s">
        <v>610</v>
      </c>
      <c r="D378" s="16"/>
      <c r="E378" s="16"/>
      <c r="F378" s="17">
        <v>0</v>
      </c>
      <c r="G378" s="17">
        <v>94502.67</v>
      </c>
      <c r="H378" s="17">
        <v>151171.79</v>
      </c>
      <c r="I378" s="19">
        <v>-250</v>
      </c>
      <c r="J378" s="34"/>
      <c r="K378" s="36"/>
      <c r="L378" s="154"/>
      <c r="M378" s="9">
        <f>K378+L378</f>
        <v>0</v>
      </c>
      <c r="N378" s="163">
        <f t="shared" si="14"/>
        <v>0</v>
      </c>
      <c r="T378" s="30"/>
    </row>
    <row r="379" spans="1:20" ht="24">
      <c r="A379" t="s">
        <v>747</v>
      </c>
      <c r="B379" s="97" t="s">
        <v>753</v>
      </c>
      <c r="C379" s="39" t="s">
        <v>611</v>
      </c>
      <c r="D379" s="16"/>
      <c r="E379" s="16"/>
      <c r="F379" s="17">
        <v>0</v>
      </c>
      <c r="G379" s="17">
        <v>0</v>
      </c>
      <c r="H379" s="17">
        <v>32553.41</v>
      </c>
      <c r="I379" s="19">
        <v>-56669.120000000003</v>
      </c>
      <c r="J379" s="34"/>
      <c r="K379" s="36"/>
      <c r="L379" s="154"/>
      <c r="M379" s="9">
        <f t="shared" si="15"/>
        <v>0</v>
      </c>
      <c r="N379" s="163">
        <f t="shared" si="14"/>
        <v>0</v>
      </c>
      <c r="T379" s="2" t="e">
        <f>VLOOKUP(C379,#REF!,5,FALSE)</f>
        <v>#REF!</v>
      </c>
    </row>
    <row r="380" spans="1:20" ht="24">
      <c r="A380" t="s">
        <v>747</v>
      </c>
      <c r="B380" s="97" t="s">
        <v>758</v>
      </c>
      <c r="C380" s="39" t="s">
        <v>612</v>
      </c>
      <c r="D380" s="16"/>
      <c r="E380" s="16"/>
      <c r="F380" s="17">
        <v>0</v>
      </c>
      <c r="G380" s="17">
        <v>0</v>
      </c>
      <c r="H380" s="17">
        <v>15300</v>
      </c>
      <c r="I380" s="19">
        <v>-32553.41</v>
      </c>
      <c r="J380" s="34"/>
      <c r="K380" s="36"/>
      <c r="L380" s="154"/>
      <c r="M380" s="9">
        <f t="shared" si="15"/>
        <v>0</v>
      </c>
      <c r="N380" s="163">
        <f t="shared" si="14"/>
        <v>0</v>
      </c>
      <c r="T380" s="30"/>
    </row>
    <row r="381" spans="1:20" ht="15.75">
      <c r="A381" t="s">
        <v>747</v>
      </c>
      <c r="B381" s="97" t="s">
        <v>753</v>
      </c>
      <c r="C381" s="39" t="s">
        <v>613</v>
      </c>
      <c r="D381" s="16"/>
      <c r="E381" s="16"/>
      <c r="F381" s="17">
        <v>0</v>
      </c>
      <c r="G381" s="17">
        <v>14286.06</v>
      </c>
      <c r="H381" s="17">
        <v>1023768.8</v>
      </c>
      <c r="I381" s="19">
        <v>-15300</v>
      </c>
      <c r="J381" s="34"/>
      <c r="K381" s="36"/>
      <c r="L381" s="154"/>
      <c r="M381" s="9">
        <f t="shared" si="15"/>
        <v>0</v>
      </c>
      <c r="N381" s="163">
        <f t="shared" si="14"/>
        <v>0</v>
      </c>
      <c r="T381" s="30"/>
    </row>
    <row r="382" spans="1:20" ht="24">
      <c r="A382" t="s">
        <v>747</v>
      </c>
      <c r="B382" s="97" t="s">
        <v>753</v>
      </c>
      <c r="C382" s="39" t="s">
        <v>614</v>
      </c>
      <c r="D382" s="16"/>
      <c r="E382" s="16"/>
      <c r="F382" s="17">
        <v>0</v>
      </c>
      <c r="G382" s="17">
        <v>0</v>
      </c>
      <c r="H382" s="17">
        <v>85.34</v>
      </c>
      <c r="I382" s="19">
        <v>-1009482.74</v>
      </c>
      <c r="J382" s="34"/>
      <c r="K382" s="169">
        <f>-850000-359362.06</f>
        <v>-1209362.06</v>
      </c>
      <c r="L382" s="154"/>
      <c r="M382" s="9">
        <f t="shared" si="15"/>
        <v>-1209362.06</v>
      </c>
      <c r="N382" s="163">
        <f t="shared" si="14"/>
        <v>-1209362.06</v>
      </c>
      <c r="T382" s="2" t="e">
        <f>VLOOKUP(C382,#REF!,5,FALSE)</f>
        <v>#REF!</v>
      </c>
    </row>
    <row r="383" spans="1:20" ht="15.75">
      <c r="A383" t="s">
        <v>747</v>
      </c>
      <c r="B383" s="97" t="s">
        <v>753</v>
      </c>
      <c r="C383" s="39" t="s">
        <v>615</v>
      </c>
      <c r="D383" s="16"/>
      <c r="E383" s="16"/>
      <c r="F383" s="17">
        <v>0</v>
      </c>
      <c r="G383" s="17">
        <v>37.22</v>
      </c>
      <c r="H383" s="17">
        <v>22205.02</v>
      </c>
      <c r="I383" s="19">
        <v>-85.34</v>
      </c>
      <c r="J383" s="34"/>
      <c r="K383" s="36"/>
      <c r="L383" s="154"/>
      <c r="M383" s="9">
        <f t="shared" si="15"/>
        <v>0</v>
      </c>
      <c r="N383" s="163">
        <f t="shared" si="14"/>
        <v>0</v>
      </c>
      <c r="T383" s="2" t="e">
        <f>VLOOKUP(C383,#REF!,5,FALSE)</f>
        <v>#REF!</v>
      </c>
    </row>
    <row r="384" spans="1:20" ht="15.75">
      <c r="A384" t="s">
        <v>747</v>
      </c>
      <c r="B384" s="97" t="s">
        <v>753</v>
      </c>
      <c r="C384" s="39" t="s">
        <v>616</v>
      </c>
      <c r="D384" s="16"/>
      <c r="E384" s="16"/>
      <c r="F384" s="17">
        <v>0</v>
      </c>
      <c r="G384" s="17">
        <v>0</v>
      </c>
      <c r="H384" s="17">
        <v>8275.5400000000009</v>
      </c>
      <c r="I384" s="19">
        <v>-22167.8</v>
      </c>
      <c r="J384" s="34"/>
      <c r="K384" s="36"/>
      <c r="L384" s="154"/>
      <c r="M384" s="9">
        <f t="shared" si="15"/>
        <v>0</v>
      </c>
      <c r="N384" s="163">
        <f t="shared" si="14"/>
        <v>0</v>
      </c>
      <c r="T384" s="2" t="e">
        <f>VLOOKUP(C384,#REF!,5,FALSE)</f>
        <v>#REF!</v>
      </c>
    </row>
    <row r="385" spans="1:20" ht="15.75">
      <c r="A385" t="s">
        <v>747</v>
      </c>
      <c r="B385" s="97" t="s">
        <v>753</v>
      </c>
      <c r="C385" s="39" t="s">
        <v>617</v>
      </c>
      <c r="D385" s="16"/>
      <c r="E385" s="16"/>
      <c r="F385" s="17">
        <v>0</v>
      </c>
      <c r="G385" s="17">
        <v>0</v>
      </c>
      <c r="H385" s="17">
        <v>5202.8500000000004</v>
      </c>
      <c r="I385" s="19">
        <v>-8275.5400000000009</v>
      </c>
      <c r="J385" s="34"/>
      <c r="K385" s="36"/>
      <c r="L385" s="154"/>
      <c r="M385" s="9">
        <f t="shared" si="15"/>
        <v>0</v>
      </c>
      <c r="N385" s="163">
        <f t="shared" si="14"/>
        <v>0</v>
      </c>
      <c r="T385" s="30"/>
    </row>
    <row r="386" spans="1:20" ht="24">
      <c r="A386" t="s">
        <v>747</v>
      </c>
      <c r="B386" s="97" t="s">
        <v>753</v>
      </c>
      <c r="C386" s="39" t="s">
        <v>618</v>
      </c>
      <c r="D386" s="16"/>
      <c r="E386" s="16"/>
      <c r="F386" s="17">
        <v>0</v>
      </c>
      <c r="G386" s="17">
        <v>40</v>
      </c>
      <c r="H386" s="17">
        <v>3360</v>
      </c>
      <c r="I386" s="19">
        <v>-5202.8500000000004</v>
      </c>
      <c r="J386" s="34"/>
      <c r="K386" s="36"/>
      <c r="L386" s="154"/>
      <c r="M386" s="9">
        <f t="shared" si="15"/>
        <v>0</v>
      </c>
      <c r="N386" s="163">
        <f t="shared" si="14"/>
        <v>0</v>
      </c>
      <c r="T386" s="30"/>
    </row>
    <row r="387" spans="1:20" ht="15.75">
      <c r="A387" t="s">
        <v>747</v>
      </c>
      <c r="B387" s="97" t="s">
        <v>753</v>
      </c>
      <c r="C387" s="39" t="s">
        <v>619</v>
      </c>
      <c r="D387" s="16"/>
      <c r="E387" s="16"/>
      <c r="F387" s="17">
        <v>0</v>
      </c>
      <c r="G387" s="17">
        <v>5332.04</v>
      </c>
      <c r="H387" s="17">
        <v>24596.05</v>
      </c>
      <c r="I387" s="19">
        <v>-3320</v>
      </c>
      <c r="J387" s="34"/>
      <c r="K387" s="36"/>
      <c r="L387" s="154"/>
      <c r="M387" s="9">
        <f t="shared" si="15"/>
        <v>0</v>
      </c>
      <c r="N387" s="163">
        <f t="shared" ref="N387:N434" si="16">+J387+M387</f>
        <v>0</v>
      </c>
      <c r="T387" s="2" t="e">
        <f>VLOOKUP(C387,#REF!,5,FALSE)</f>
        <v>#REF!</v>
      </c>
    </row>
    <row r="388" spans="1:20" ht="15.75">
      <c r="A388" t="s">
        <v>747</v>
      </c>
      <c r="B388" s="97" t="s">
        <v>753</v>
      </c>
      <c r="C388" s="39" t="s">
        <v>620</v>
      </c>
      <c r="D388" s="16"/>
      <c r="E388" s="16"/>
      <c r="F388" s="17">
        <v>0</v>
      </c>
      <c r="G388" s="17">
        <v>0</v>
      </c>
      <c r="H388" s="17">
        <v>791173.44</v>
      </c>
      <c r="I388" s="19">
        <v>-19264.009999999998</v>
      </c>
      <c r="J388" s="34"/>
      <c r="K388" s="36"/>
      <c r="L388" s="154"/>
      <c r="M388" s="9">
        <f t="shared" si="15"/>
        <v>0</v>
      </c>
      <c r="N388" s="163">
        <f t="shared" si="16"/>
        <v>0</v>
      </c>
      <c r="T388" s="2" t="e">
        <f>VLOOKUP(C388,#REF!,5,FALSE)</f>
        <v>#REF!</v>
      </c>
    </row>
    <row r="389" spans="1:20" ht="15.75">
      <c r="A389" t="s">
        <v>747</v>
      </c>
      <c r="B389" s="97" t="s">
        <v>758</v>
      </c>
      <c r="C389" s="39" t="s">
        <v>719</v>
      </c>
      <c r="D389" s="16"/>
      <c r="E389" s="16"/>
      <c r="F389" s="17"/>
      <c r="G389" s="17"/>
      <c r="H389" s="17"/>
      <c r="I389" s="40"/>
      <c r="J389" s="34"/>
      <c r="K389" s="36">
        <v>-450000</v>
      </c>
      <c r="L389" s="36">
        <v>-1899046</v>
      </c>
      <c r="M389" s="9">
        <f t="shared" ref="M389:M393" si="17">K389+L389</f>
        <v>-2349046</v>
      </c>
      <c r="N389" s="163">
        <f t="shared" si="16"/>
        <v>-2349046</v>
      </c>
      <c r="O389" t="s">
        <v>1782</v>
      </c>
      <c r="T389" s="2" t="e">
        <f>VLOOKUP(C389,#REF!,5,FALSE)</f>
        <v>#REF!</v>
      </c>
    </row>
    <row r="390" spans="1:20" ht="15.75">
      <c r="A390" t="s">
        <v>747</v>
      </c>
      <c r="B390" s="97" t="s">
        <v>753</v>
      </c>
      <c r="C390" s="39" t="s">
        <v>621</v>
      </c>
      <c r="D390" s="16"/>
      <c r="E390" s="16"/>
      <c r="F390" s="17">
        <v>0</v>
      </c>
      <c r="G390" s="17">
        <v>0</v>
      </c>
      <c r="H390" s="17">
        <v>260290.09</v>
      </c>
      <c r="I390" s="19">
        <v>-791173.44</v>
      </c>
      <c r="J390" s="34"/>
      <c r="K390" s="36"/>
      <c r="L390" s="154"/>
      <c r="M390" s="9">
        <f t="shared" si="17"/>
        <v>0</v>
      </c>
      <c r="N390" s="163">
        <f t="shared" si="16"/>
        <v>0</v>
      </c>
      <c r="T390" s="2" t="e">
        <f>VLOOKUP(C390,#REF!,5,FALSE)</f>
        <v>#REF!</v>
      </c>
    </row>
    <row r="391" spans="1:20" ht="15.75">
      <c r="A391" t="s">
        <v>747</v>
      </c>
      <c r="B391" s="97" t="s">
        <v>753</v>
      </c>
      <c r="C391" s="39" t="s">
        <v>622</v>
      </c>
      <c r="D391" s="16"/>
      <c r="E391" s="16"/>
      <c r="F391" s="17">
        <v>0</v>
      </c>
      <c r="G391" s="17">
        <v>0</v>
      </c>
      <c r="H391" s="17">
        <v>1.41</v>
      </c>
      <c r="I391" s="19">
        <v>-260290.09</v>
      </c>
      <c r="J391" s="34"/>
      <c r="K391" s="36"/>
      <c r="L391" s="154"/>
      <c r="M391" s="9">
        <f t="shared" si="17"/>
        <v>0</v>
      </c>
      <c r="N391" s="163">
        <f t="shared" si="16"/>
        <v>0</v>
      </c>
      <c r="T391" s="2" t="e">
        <f>VLOOKUP(C391,#REF!,5,FALSE)</f>
        <v>#REF!</v>
      </c>
    </row>
    <row r="392" spans="1:20" ht="15.75">
      <c r="A392" t="s">
        <v>747</v>
      </c>
      <c r="B392" s="97" t="s">
        <v>753</v>
      </c>
      <c r="C392" s="39" t="s">
        <v>623</v>
      </c>
      <c r="D392" s="16"/>
      <c r="E392" s="16"/>
      <c r="F392" s="17">
        <v>0</v>
      </c>
      <c r="G392" s="17">
        <v>1827.11</v>
      </c>
      <c r="H392" s="17">
        <v>18980.080000000002</v>
      </c>
      <c r="I392" s="19">
        <v>-1.41</v>
      </c>
      <c r="J392" s="34"/>
      <c r="K392" s="36"/>
      <c r="L392" s="154"/>
      <c r="M392" s="9">
        <f t="shared" si="17"/>
        <v>0</v>
      </c>
      <c r="N392" s="163">
        <f t="shared" si="16"/>
        <v>0</v>
      </c>
      <c r="T392" s="2" t="e">
        <f>VLOOKUP(C392,#REF!,5,FALSE)</f>
        <v>#REF!</v>
      </c>
    </row>
    <row r="393" spans="1:20" ht="15.75">
      <c r="A393" t="s">
        <v>747</v>
      </c>
      <c r="B393" s="97" t="s">
        <v>753</v>
      </c>
      <c r="C393" s="39" t="s">
        <v>624</v>
      </c>
      <c r="D393" s="16"/>
      <c r="E393" s="16"/>
      <c r="F393" s="17"/>
      <c r="G393" s="17"/>
      <c r="H393" s="17"/>
      <c r="I393" s="19">
        <v>-17152.97</v>
      </c>
      <c r="J393" s="34"/>
      <c r="K393" s="36"/>
      <c r="L393" s="154"/>
      <c r="M393" s="9">
        <f t="shared" si="17"/>
        <v>0</v>
      </c>
      <c r="N393" s="163">
        <f t="shared" si="16"/>
        <v>0</v>
      </c>
      <c r="T393" s="2" t="e">
        <f>VLOOKUP(C393,#REF!,5,FALSE)</f>
        <v>#REF!</v>
      </c>
    </row>
    <row r="394" spans="1:20">
      <c r="A394" t="s">
        <v>746</v>
      </c>
      <c r="B394" t="s">
        <v>30</v>
      </c>
      <c r="C394" t="s">
        <v>351</v>
      </c>
      <c r="M394" s="2">
        <v>-540969.42000000004</v>
      </c>
      <c r="N394" s="9">
        <f t="shared" si="16"/>
        <v>-540969.42000000004</v>
      </c>
    </row>
    <row r="395" spans="1:20">
      <c r="A395" t="s">
        <v>746</v>
      </c>
      <c r="B395" s="106" t="s">
        <v>33</v>
      </c>
      <c r="C395" t="s">
        <v>625</v>
      </c>
      <c r="M395" s="2">
        <v>-1060.1099999999999</v>
      </c>
      <c r="N395" s="9">
        <f t="shared" si="16"/>
        <v>-1060.1099999999999</v>
      </c>
    </row>
    <row r="396" spans="1:20">
      <c r="A396" t="s">
        <v>746</v>
      </c>
      <c r="B396" s="106" t="s">
        <v>33</v>
      </c>
      <c r="C396" t="s">
        <v>626</v>
      </c>
      <c r="M396" s="2">
        <v>-76525.56</v>
      </c>
      <c r="N396" s="9">
        <f t="shared" si="16"/>
        <v>-76525.56</v>
      </c>
    </row>
    <row r="397" spans="1:20">
      <c r="A397" t="s">
        <v>746</v>
      </c>
      <c r="B397" s="106" t="s">
        <v>33</v>
      </c>
      <c r="C397" t="s">
        <v>627</v>
      </c>
      <c r="M397" s="2">
        <v>-35940.699999999997</v>
      </c>
      <c r="N397" s="9">
        <f t="shared" si="16"/>
        <v>-35940.699999999997</v>
      </c>
    </row>
    <row r="398" spans="1:20">
      <c r="A398" t="s">
        <v>746</v>
      </c>
      <c r="C398" s="167" t="s">
        <v>636</v>
      </c>
      <c r="N398" s="9">
        <f t="shared" si="16"/>
        <v>0</v>
      </c>
    </row>
    <row r="399" spans="1:20">
      <c r="A399" t="s">
        <v>746</v>
      </c>
      <c r="C399" s="167" t="s">
        <v>637</v>
      </c>
      <c r="N399" s="9">
        <f t="shared" si="16"/>
        <v>0</v>
      </c>
    </row>
    <row r="400" spans="1:20">
      <c r="A400" t="s">
        <v>746</v>
      </c>
      <c r="B400" s="106" t="s">
        <v>40</v>
      </c>
      <c r="C400" t="s">
        <v>644</v>
      </c>
      <c r="M400" s="2">
        <v>-458367.13</v>
      </c>
      <c r="N400" s="9">
        <f t="shared" si="16"/>
        <v>-458367.13</v>
      </c>
    </row>
    <row r="401" spans="1:14">
      <c r="A401" t="s">
        <v>746</v>
      </c>
      <c r="B401" s="106" t="s">
        <v>43</v>
      </c>
      <c r="C401" t="s">
        <v>645</v>
      </c>
      <c r="M401" s="2">
        <v>-98246.290000000008</v>
      </c>
      <c r="N401" s="9">
        <f t="shared" si="16"/>
        <v>-98246.290000000008</v>
      </c>
    </row>
    <row r="402" spans="1:14">
      <c r="A402" t="s">
        <v>746</v>
      </c>
      <c r="B402" s="106" t="s">
        <v>43</v>
      </c>
      <c r="C402" t="s">
        <v>646</v>
      </c>
      <c r="M402" s="2">
        <v>-64091.14</v>
      </c>
      <c r="N402" s="9">
        <f t="shared" si="16"/>
        <v>-64091.14</v>
      </c>
    </row>
    <row r="403" spans="1:14">
      <c r="A403" t="s">
        <v>746</v>
      </c>
      <c r="B403" s="106" t="s">
        <v>43</v>
      </c>
      <c r="C403" t="s">
        <v>647</v>
      </c>
      <c r="M403" s="2">
        <v>-22972.57</v>
      </c>
      <c r="N403" s="9">
        <f t="shared" si="16"/>
        <v>-22972.57</v>
      </c>
    </row>
    <row r="404" spans="1:14">
      <c r="A404" t="s">
        <v>746</v>
      </c>
      <c r="B404" s="106" t="s">
        <v>50</v>
      </c>
      <c r="C404" t="s">
        <v>648</v>
      </c>
      <c r="M404" s="2">
        <v>-359285.68</v>
      </c>
      <c r="N404" s="9">
        <f t="shared" si="16"/>
        <v>-359285.68</v>
      </c>
    </row>
    <row r="405" spans="1:14">
      <c r="A405" t="s">
        <v>746</v>
      </c>
      <c r="B405" s="106" t="s">
        <v>50</v>
      </c>
      <c r="C405" t="s">
        <v>649</v>
      </c>
      <c r="M405" s="2">
        <v>-170157.15</v>
      </c>
      <c r="N405" s="9">
        <f t="shared" si="16"/>
        <v>-170157.15</v>
      </c>
    </row>
    <row r="406" spans="1:14">
      <c r="A406" t="s">
        <v>746</v>
      </c>
      <c r="B406" s="106" t="s">
        <v>50</v>
      </c>
      <c r="C406" t="s">
        <v>650</v>
      </c>
      <c r="M406" s="2">
        <v>-833057.03</v>
      </c>
      <c r="N406" s="9">
        <f t="shared" si="16"/>
        <v>-833057.03</v>
      </c>
    </row>
    <row r="407" spans="1:14">
      <c r="A407" t="s">
        <v>746</v>
      </c>
      <c r="B407" s="106" t="s">
        <v>57</v>
      </c>
      <c r="C407" t="s">
        <v>651</v>
      </c>
      <c r="M407" s="2">
        <v>-34120.080000000002</v>
      </c>
      <c r="N407" s="9">
        <f t="shared" si="16"/>
        <v>-34120.080000000002</v>
      </c>
    </row>
    <row r="408" spans="1:14">
      <c r="A408" t="s">
        <v>746</v>
      </c>
      <c r="B408" s="106" t="s">
        <v>60</v>
      </c>
      <c r="C408" t="s">
        <v>653</v>
      </c>
      <c r="M408" s="2">
        <v>-74621.2</v>
      </c>
      <c r="N408" s="9">
        <f t="shared" si="16"/>
        <v>-74621.2</v>
      </c>
    </row>
    <row r="409" spans="1:14">
      <c r="A409" t="s">
        <v>746</v>
      </c>
      <c r="B409" s="106" t="s">
        <v>60</v>
      </c>
      <c r="C409" t="s">
        <v>654</v>
      </c>
      <c r="M409" s="2">
        <v>-50093.25</v>
      </c>
      <c r="N409" s="9">
        <f t="shared" si="16"/>
        <v>-50093.25</v>
      </c>
    </row>
    <row r="410" spans="1:14">
      <c r="A410" t="s">
        <v>746</v>
      </c>
      <c r="B410" s="106" t="s">
        <v>67</v>
      </c>
      <c r="C410" t="s">
        <v>655</v>
      </c>
      <c r="M410" s="2">
        <v>-23800.240000000002</v>
      </c>
      <c r="N410" s="9">
        <f t="shared" si="16"/>
        <v>-23800.240000000002</v>
      </c>
    </row>
    <row r="411" spans="1:14">
      <c r="A411" t="s">
        <v>746</v>
      </c>
      <c r="B411" s="106" t="s">
        <v>67</v>
      </c>
      <c r="C411" t="s">
        <v>656</v>
      </c>
      <c r="M411" s="2">
        <v>-499418.03</v>
      </c>
      <c r="N411" s="9">
        <f t="shared" si="16"/>
        <v>-499418.03</v>
      </c>
    </row>
    <row r="412" spans="1:14">
      <c r="A412" t="s">
        <v>746</v>
      </c>
      <c r="B412" s="106" t="s">
        <v>213</v>
      </c>
      <c r="C412" t="s">
        <v>394</v>
      </c>
      <c r="M412" s="2">
        <v>-200000</v>
      </c>
      <c r="N412" s="9">
        <f t="shared" si="16"/>
        <v>-200000</v>
      </c>
    </row>
    <row r="413" spans="1:14">
      <c r="A413" t="s">
        <v>746</v>
      </c>
      <c r="B413" s="106" t="s">
        <v>213</v>
      </c>
      <c r="C413" t="s">
        <v>395</v>
      </c>
      <c r="M413" s="2">
        <v>-168825.32861199998</v>
      </c>
      <c r="N413" s="9">
        <f t="shared" si="16"/>
        <v>-168825.32861199998</v>
      </c>
    </row>
    <row r="414" spans="1:14">
      <c r="A414" t="s">
        <v>746</v>
      </c>
      <c r="B414" s="106" t="s">
        <v>213</v>
      </c>
      <c r="C414" t="s">
        <v>396</v>
      </c>
      <c r="M414" s="2">
        <v>-771630</v>
      </c>
      <c r="N414" s="9">
        <f t="shared" si="16"/>
        <v>-771630</v>
      </c>
    </row>
    <row r="415" spans="1:14">
      <c r="A415" t="s">
        <v>746</v>
      </c>
      <c r="B415" s="136" t="s">
        <v>240</v>
      </c>
      <c r="C415" t="s">
        <v>409</v>
      </c>
      <c r="M415" s="2">
        <v>-12986861.735833334</v>
      </c>
      <c r="N415" s="9">
        <f t="shared" si="16"/>
        <v>-12986861.735833334</v>
      </c>
    </row>
    <row r="416" spans="1:14">
      <c r="A416" t="s">
        <v>746</v>
      </c>
      <c r="B416" s="106" t="s">
        <v>264</v>
      </c>
      <c r="C416" t="s">
        <v>415</v>
      </c>
      <c r="M416" s="2">
        <v>-2283098.588</v>
      </c>
      <c r="N416" s="9">
        <f t="shared" si="16"/>
        <v>-2283098.588</v>
      </c>
    </row>
    <row r="417" spans="1:14">
      <c r="A417" t="s">
        <v>746</v>
      </c>
      <c r="B417" s="106" t="s">
        <v>264</v>
      </c>
      <c r="C417" t="s">
        <v>461</v>
      </c>
      <c r="M417" s="2">
        <v>-1344074.8596969692</v>
      </c>
      <c r="N417" s="9">
        <f t="shared" si="16"/>
        <v>-1344074.8596969692</v>
      </c>
    </row>
    <row r="418" spans="1:14">
      <c r="A418" t="s">
        <v>746</v>
      </c>
      <c r="B418" s="106" t="s">
        <v>264</v>
      </c>
      <c r="C418" t="s">
        <v>1790</v>
      </c>
      <c r="M418" s="2">
        <v>-742989.66</v>
      </c>
      <c r="N418" s="9">
        <f t="shared" si="16"/>
        <v>-742989.66</v>
      </c>
    </row>
    <row r="419" spans="1:14">
      <c r="A419" t="s">
        <v>746</v>
      </c>
      <c r="B419" s="106" t="s">
        <v>264</v>
      </c>
      <c r="C419" t="s">
        <v>1795</v>
      </c>
      <c r="M419" s="2">
        <v>-1145290.3800000001</v>
      </c>
      <c r="N419" s="9">
        <f t="shared" si="16"/>
        <v>-1145290.3800000001</v>
      </c>
    </row>
    <row r="420" spans="1:14">
      <c r="A420" t="s">
        <v>746</v>
      </c>
      <c r="B420" s="106" t="s">
        <v>264</v>
      </c>
      <c r="C420" t="s">
        <v>1796</v>
      </c>
      <c r="M420" s="2">
        <v>-726969.96</v>
      </c>
      <c r="N420" s="9">
        <f t="shared" si="16"/>
        <v>-726969.96</v>
      </c>
    </row>
    <row r="421" spans="1:14">
      <c r="A421" t="s">
        <v>746</v>
      </c>
      <c r="B421" s="106" t="s">
        <v>264</v>
      </c>
      <c r="C421" t="s">
        <v>1797</v>
      </c>
      <c r="M421" s="2">
        <v>-7685.32</v>
      </c>
      <c r="N421" s="9">
        <f t="shared" si="16"/>
        <v>-7685.32</v>
      </c>
    </row>
    <row r="422" spans="1:14">
      <c r="A422" t="s">
        <v>746</v>
      </c>
      <c r="B422" s="106" t="s">
        <v>264</v>
      </c>
      <c r="C422" t="s">
        <v>1792</v>
      </c>
      <c r="M422" s="2">
        <v>-8913938.290000001</v>
      </c>
      <c r="N422" s="9">
        <f t="shared" si="16"/>
        <v>-8913938.290000001</v>
      </c>
    </row>
    <row r="423" spans="1:14">
      <c r="A423" t="s">
        <v>746</v>
      </c>
      <c r="B423" s="106" t="s">
        <v>264</v>
      </c>
      <c r="C423" t="s">
        <v>1793</v>
      </c>
      <c r="M423" s="2">
        <v>-1548726.06</v>
      </c>
      <c r="N423" s="9">
        <f t="shared" si="16"/>
        <v>-1548726.06</v>
      </c>
    </row>
    <row r="424" spans="1:14">
      <c r="A424" t="s">
        <v>746</v>
      </c>
      <c r="B424" s="106" t="s">
        <v>264</v>
      </c>
      <c r="C424" t="s">
        <v>458</v>
      </c>
      <c r="M424" s="2">
        <v>-4449218.3449000008</v>
      </c>
      <c r="N424" s="9">
        <f t="shared" si="16"/>
        <v>-4449218.3449000008</v>
      </c>
    </row>
    <row r="425" spans="1:14">
      <c r="A425" t="s">
        <v>746</v>
      </c>
      <c r="B425" s="106" t="s">
        <v>271</v>
      </c>
      <c r="C425" t="s">
        <v>1791</v>
      </c>
      <c r="M425" s="2">
        <v>-594027.52728787903</v>
      </c>
      <c r="N425" s="9">
        <f t="shared" si="16"/>
        <v>-594027.52728787903</v>
      </c>
    </row>
    <row r="426" spans="1:14">
      <c r="A426" t="s">
        <v>746</v>
      </c>
      <c r="B426" s="106" t="s">
        <v>271</v>
      </c>
      <c r="C426" t="s">
        <v>1794</v>
      </c>
      <c r="M426" s="2">
        <v>-3426289.9425745206</v>
      </c>
      <c r="N426" s="9">
        <f t="shared" si="16"/>
        <v>-3426289.9425745206</v>
      </c>
    </row>
    <row r="427" spans="1:14">
      <c r="A427" t="s">
        <v>746</v>
      </c>
      <c r="B427" s="106" t="s">
        <v>271</v>
      </c>
      <c r="C427" t="s">
        <v>1798</v>
      </c>
      <c r="M427" s="2">
        <v>-10000</v>
      </c>
      <c r="N427" s="9">
        <f t="shared" si="16"/>
        <v>-10000</v>
      </c>
    </row>
    <row r="428" spans="1:14">
      <c r="A428" t="s">
        <v>746</v>
      </c>
      <c r="B428" s="106" t="s">
        <v>271</v>
      </c>
      <c r="C428" t="s">
        <v>423</v>
      </c>
      <c r="M428" s="2">
        <v>-1514469.9296242422</v>
      </c>
      <c r="N428" s="9">
        <f t="shared" si="16"/>
        <v>-1514469.9296242422</v>
      </c>
    </row>
    <row r="429" spans="1:14">
      <c r="A429" t="s">
        <v>746</v>
      </c>
      <c r="B429" s="106" t="s">
        <v>264</v>
      </c>
      <c r="C429" t="s">
        <v>1799</v>
      </c>
      <c r="M429" s="2">
        <v>-163451.82</v>
      </c>
      <c r="N429" s="9">
        <f t="shared" si="16"/>
        <v>-163451.82</v>
      </c>
    </row>
    <row r="430" spans="1:14" ht="24">
      <c r="A430" t="s">
        <v>746</v>
      </c>
      <c r="B430" s="110" t="s">
        <v>83</v>
      </c>
      <c r="C430" s="168" t="s">
        <v>360</v>
      </c>
      <c r="M430" s="2">
        <v>7000000</v>
      </c>
      <c r="N430" s="9">
        <f t="shared" si="16"/>
        <v>7000000</v>
      </c>
    </row>
    <row r="431" spans="1:14">
      <c r="A431" t="s">
        <v>746</v>
      </c>
      <c r="B431" s="110" t="s">
        <v>83</v>
      </c>
      <c r="C431" s="168" t="s">
        <v>362</v>
      </c>
      <c r="M431" s="2">
        <v>24000000</v>
      </c>
      <c r="N431" s="9">
        <f t="shared" si="16"/>
        <v>24000000</v>
      </c>
    </row>
    <row r="432" spans="1:14" ht="24">
      <c r="A432" t="s">
        <v>746</v>
      </c>
      <c r="B432" s="110" t="s">
        <v>83</v>
      </c>
      <c r="C432" s="168" t="s">
        <v>360</v>
      </c>
      <c r="M432" s="2">
        <v>11063427</v>
      </c>
      <c r="N432" s="9">
        <f t="shared" si="16"/>
        <v>11063427</v>
      </c>
    </row>
    <row r="433" spans="1:14">
      <c r="A433" t="s">
        <v>746</v>
      </c>
      <c r="B433" s="106" t="s">
        <v>90</v>
      </c>
      <c r="C433" s="168" t="s">
        <v>371</v>
      </c>
      <c r="M433" s="2">
        <f>850000+359362.06</f>
        <v>1209362.06</v>
      </c>
      <c r="N433" s="9">
        <f t="shared" si="16"/>
        <v>1209362.06</v>
      </c>
    </row>
    <row r="434" spans="1:14" ht="15.75">
      <c r="A434" t="s">
        <v>746</v>
      </c>
      <c r="B434" s="13" t="s">
        <v>319</v>
      </c>
      <c r="C434" s="168" t="s">
        <v>438</v>
      </c>
      <c r="M434" s="2">
        <v>989650.59</v>
      </c>
      <c r="N434" s="9">
        <f t="shared" si="16"/>
        <v>989650.59</v>
      </c>
    </row>
  </sheetData>
  <autoFilter ref="A2:T434" xr:uid="{F1B34EB5-6FF6-455F-92D8-A8CF64AB87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76B58-E288-4476-90C3-8F0863F300C3}">
  <dimension ref="A1:E276"/>
  <sheetViews>
    <sheetView topLeftCell="A225" workbookViewId="0">
      <selection activeCell="E233" sqref="E233"/>
    </sheetView>
  </sheetViews>
  <sheetFormatPr defaultRowHeight="15"/>
  <cols>
    <col min="1" max="1" width="64.28515625" customWidth="1"/>
    <col min="2" max="2" width="10.5703125" style="2" customWidth="1"/>
    <col min="3" max="5" width="14" style="2" customWidth="1"/>
  </cols>
  <sheetData>
    <row r="1" spans="1:5" ht="24.6" customHeight="1">
      <c r="A1" s="15" t="s">
        <v>346</v>
      </c>
      <c r="B1" s="18" t="s">
        <v>347</v>
      </c>
      <c r="C1" s="18" t="s">
        <v>348</v>
      </c>
      <c r="D1" s="18" t="s">
        <v>349</v>
      </c>
      <c r="E1" s="18" t="s">
        <v>350</v>
      </c>
    </row>
    <row r="2" spans="1:5">
      <c r="A2" s="16" t="s">
        <v>351</v>
      </c>
      <c r="B2" s="19">
        <v>0</v>
      </c>
      <c r="C2" s="19">
        <v>4483.93</v>
      </c>
      <c r="D2" s="19">
        <v>0</v>
      </c>
      <c r="E2" s="19">
        <v>4483.93</v>
      </c>
    </row>
    <row r="3" spans="1:5">
      <c r="A3" s="16" t="s">
        <v>352</v>
      </c>
      <c r="B3" s="19">
        <v>0</v>
      </c>
      <c r="C3" s="19">
        <v>1020</v>
      </c>
      <c r="D3" s="19">
        <v>0</v>
      </c>
      <c r="E3" s="19">
        <v>1020</v>
      </c>
    </row>
    <row r="4" spans="1:5">
      <c r="A4" s="16" t="s">
        <v>353</v>
      </c>
      <c r="B4" s="19">
        <v>0</v>
      </c>
      <c r="C4" s="19">
        <v>66983.899999999994</v>
      </c>
      <c r="D4" s="19">
        <v>0</v>
      </c>
      <c r="E4" s="19">
        <v>66983.899999999994</v>
      </c>
    </row>
    <row r="5" spans="1:5">
      <c r="A5" s="16" t="s">
        <v>354</v>
      </c>
      <c r="B5" s="19">
        <v>0</v>
      </c>
      <c r="C5" s="19">
        <v>26489.17</v>
      </c>
      <c r="D5" s="19">
        <v>0</v>
      </c>
      <c r="E5" s="19">
        <v>26489.17</v>
      </c>
    </row>
    <row r="6" spans="1:5">
      <c r="A6" s="16" t="s">
        <v>355</v>
      </c>
      <c r="B6" s="19">
        <v>0</v>
      </c>
      <c r="C6" s="19">
        <v>1204507.17</v>
      </c>
      <c r="D6" s="19">
        <v>242032.75</v>
      </c>
      <c r="E6" s="19">
        <v>962474.42</v>
      </c>
    </row>
    <row r="7" spans="1:5">
      <c r="A7" s="16" t="s">
        <v>356</v>
      </c>
      <c r="B7" s="19">
        <v>0</v>
      </c>
      <c r="C7" s="19">
        <v>3770.98</v>
      </c>
      <c r="D7" s="19">
        <v>0</v>
      </c>
      <c r="E7" s="19">
        <v>3770.98</v>
      </c>
    </row>
    <row r="8" spans="1:5">
      <c r="A8" s="16" t="s">
        <v>357</v>
      </c>
      <c r="B8" s="19">
        <v>0</v>
      </c>
      <c r="C8" s="19">
        <v>1451.8</v>
      </c>
      <c r="D8" s="19">
        <v>0</v>
      </c>
      <c r="E8" s="19">
        <v>1451.8</v>
      </c>
    </row>
    <row r="9" spans="1:5">
      <c r="A9" s="16" t="s">
        <v>358</v>
      </c>
      <c r="B9" s="19">
        <v>0</v>
      </c>
      <c r="C9" s="19">
        <v>585941.99</v>
      </c>
      <c r="D9" s="19">
        <v>0</v>
      </c>
      <c r="E9" s="19">
        <v>585941.99</v>
      </c>
    </row>
    <row r="10" spans="1:5">
      <c r="A10" s="16" t="s">
        <v>359</v>
      </c>
      <c r="B10" s="19">
        <v>0</v>
      </c>
      <c r="C10" s="19">
        <v>93556.64</v>
      </c>
      <c r="D10" s="19">
        <v>0</v>
      </c>
      <c r="E10" s="19">
        <v>93556.64</v>
      </c>
    </row>
    <row r="11" spans="1:5">
      <c r="A11" s="16" t="s">
        <v>360</v>
      </c>
      <c r="B11" s="19">
        <v>0</v>
      </c>
      <c r="C11" s="19">
        <v>367001.77</v>
      </c>
      <c r="D11" s="19">
        <v>367001.77</v>
      </c>
      <c r="E11" s="19">
        <v>0</v>
      </c>
    </row>
    <row r="12" spans="1:5">
      <c r="A12" s="16" t="s">
        <v>361</v>
      </c>
      <c r="B12" s="19">
        <v>0</v>
      </c>
      <c r="C12" s="19">
        <v>34596694</v>
      </c>
      <c r="D12" s="19">
        <v>3500000</v>
      </c>
      <c r="E12" s="19">
        <v>31096694</v>
      </c>
    </row>
    <row r="13" spans="1:5">
      <c r="A13" s="16" t="s">
        <v>362</v>
      </c>
      <c r="B13" s="19">
        <v>0</v>
      </c>
      <c r="C13" s="19">
        <v>0</v>
      </c>
      <c r="D13" s="19">
        <v>13467823</v>
      </c>
      <c r="E13" s="19">
        <v>-13467823</v>
      </c>
    </row>
    <row r="14" spans="1:5">
      <c r="A14" s="16" t="s">
        <v>363</v>
      </c>
      <c r="B14" s="19">
        <v>0</v>
      </c>
      <c r="C14" s="19">
        <v>3012591.43</v>
      </c>
      <c r="D14" s="19">
        <v>303722.59000000003</v>
      </c>
      <c r="E14" s="19">
        <v>2708868.84</v>
      </c>
    </row>
    <row r="15" spans="1:5">
      <c r="A15" s="16" t="s">
        <v>364</v>
      </c>
      <c r="B15" s="19">
        <v>0</v>
      </c>
      <c r="C15" s="19">
        <v>484692.7</v>
      </c>
      <c r="D15" s="19">
        <v>603007.47</v>
      </c>
      <c r="E15" s="19">
        <v>-118314.77</v>
      </c>
    </row>
    <row r="16" spans="1:5">
      <c r="A16" s="16" t="s">
        <v>365</v>
      </c>
      <c r="B16" s="19">
        <v>0</v>
      </c>
      <c r="C16" s="19">
        <v>65690.39</v>
      </c>
      <c r="D16" s="19">
        <v>38190.39</v>
      </c>
      <c r="E16" s="19">
        <v>27500</v>
      </c>
    </row>
    <row r="17" spans="1:5">
      <c r="A17" s="16" t="s">
        <v>366</v>
      </c>
      <c r="B17" s="19">
        <v>0</v>
      </c>
      <c r="C17" s="19">
        <v>454706.73</v>
      </c>
      <c r="D17" s="19">
        <v>454706.73</v>
      </c>
      <c r="E17" s="19">
        <v>0</v>
      </c>
    </row>
    <row r="18" spans="1:5">
      <c r="A18" s="16" t="s">
        <v>367</v>
      </c>
      <c r="B18" s="19">
        <v>0</v>
      </c>
      <c r="C18" s="19">
        <v>251600.29</v>
      </c>
      <c r="D18" s="19">
        <v>232098.29</v>
      </c>
      <c r="E18" s="19">
        <v>19502</v>
      </c>
    </row>
    <row r="19" spans="1:5">
      <c r="A19" s="16" t="s">
        <v>368</v>
      </c>
      <c r="B19" s="19">
        <v>0</v>
      </c>
      <c r="C19" s="19">
        <v>171621.9</v>
      </c>
      <c r="D19" s="19">
        <v>155792.68</v>
      </c>
      <c r="E19" s="19">
        <v>15829.22</v>
      </c>
    </row>
    <row r="20" spans="1:5">
      <c r="A20" s="16" t="s">
        <v>369</v>
      </c>
      <c r="B20" s="19">
        <v>0</v>
      </c>
      <c r="C20" s="19">
        <v>70443.899999999994</v>
      </c>
      <c r="D20" s="19">
        <v>70443.899999999994</v>
      </c>
      <c r="E20" s="19">
        <v>0</v>
      </c>
    </row>
    <row r="21" spans="1:5">
      <c r="A21" s="16" t="s">
        <v>370</v>
      </c>
      <c r="B21" s="19">
        <v>0</v>
      </c>
      <c r="C21" s="19">
        <v>198402.77</v>
      </c>
      <c r="D21" s="19">
        <v>0</v>
      </c>
      <c r="E21" s="19">
        <v>198402.77</v>
      </c>
    </row>
    <row r="22" spans="1:5">
      <c r="A22" s="16" t="s">
        <v>371</v>
      </c>
      <c r="B22" s="19">
        <v>0</v>
      </c>
      <c r="C22" s="19">
        <v>1689848.61</v>
      </c>
      <c r="D22" s="19">
        <v>1314086.5900000001</v>
      </c>
      <c r="E22" s="19">
        <v>375762.02</v>
      </c>
    </row>
    <row r="23" spans="1:5">
      <c r="A23" s="16" t="s">
        <v>372</v>
      </c>
      <c r="B23" s="19">
        <v>0</v>
      </c>
      <c r="C23" s="19">
        <v>20029.22</v>
      </c>
      <c r="D23" s="19">
        <v>627418.93999999994</v>
      </c>
      <c r="E23" s="19">
        <v>-607389.72</v>
      </c>
    </row>
    <row r="24" spans="1:5">
      <c r="A24" s="16" t="s">
        <v>373</v>
      </c>
      <c r="B24" s="19">
        <v>0</v>
      </c>
      <c r="C24" s="19">
        <v>69222.509999999995</v>
      </c>
      <c r="D24" s="19">
        <v>2712.58</v>
      </c>
      <c r="E24" s="19">
        <v>66509.929999999993</v>
      </c>
    </row>
    <row r="25" spans="1:5">
      <c r="A25" s="16" t="s">
        <v>374</v>
      </c>
      <c r="B25" s="19">
        <v>0</v>
      </c>
      <c r="C25" s="19">
        <v>6282.05</v>
      </c>
      <c r="D25" s="19">
        <v>44.52</v>
      </c>
      <c r="E25" s="19">
        <v>6237.53</v>
      </c>
    </row>
    <row r="26" spans="1:5">
      <c r="A26" s="16" t="s">
        <v>375</v>
      </c>
      <c r="B26" s="19">
        <v>0</v>
      </c>
      <c r="C26" s="19">
        <v>19960</v>
      </c>
      <c r="D26" s="19">
        <v>0</v>
      </c>
      <c r="E26" s="19">
        <v>19960</v>
      </c>
    </row>
    <row r="27" spans="1:5">
      <c r="A27" s="16" t="s">
        <v>376</v>
      </c>
      <c r="B27" s="19">
        <v>0</v>
      </c>
      <c r="C27" s="19">
        <v>102637.18</v>
      </c>
      <c r="D27" s="19">
        <v>24864.86</v>
      </c>
      <c r="E27" s="19">
        <v>77772.320000000007</v>
      </c>
    </row>
    <row r="28" spans="1:5">
      <c r="A28" s="16" t="s">
        <v>377</v>
      </c>
      <c r="B28" s="19">
        <v>0</v>
      </c>
      <c r="C28" s="19">
        <v>801293.25</v>
      </c>
      <c r="D28" s="19">
        <v>912400.71</v>
      </c>
      <c r="E28" s="19">
        <v>-111107.46</v>
      </c>
    </row>
    <row r="29" spans="1:5">
      <c r="A29" s="16" t="s">
        <v>378</v>
      </c>
      <c r="B29" s="19">
        <v>0</v>
      </c>
      <c r="C29" s="19">
        <v>71062.77</v>
      </c>
      <c r="D29" s="19">
        <v>71062.77</v>
      </c>
      <c r="E29" s="19">
        <v>0</v>
      </c>
    </row>
    <row r="30" spans="1:5">
      <c r="A30" s="16" t="s">
        <v>379</v>
      </c>
      <c r="B30" s="19">
        <v>0</v>
      </c>
      <c r="C30" s="19">
        <v>26759.040000000001</v>
      </c>
      <c r="D30" s="19">
        <v>16512.52</v>
      </c>
      <c r="E30" s="19">
        <v>10246.52</v>
      </c>
    </row>
    <row r="31" spans="1:5">
      <c r="A31" s="16" t="s">
        <v>380</v>
      </c>
      <c r="B31" s="19">
        <v>0</v>
      </c>
      <c r="C31" s="19">
        <v>20213034.73</v>
      </c>
      <c r="D31" s="19">
        <v>28690399.32</v>
      </c>
      <c r="E31" s="19">
        <v>-8477364.5899999999</v>
      </c>
    </row>
    <row r="32" spans="1:5">
      <c r="A32" s="16" t="s">
        <v>381</v>
      </c>
      <c r="B32" s="19">
        <v>0</v>
      </c>
      <c r="C32" s="19">
        <v>177074.02</v>
      </c>
      <c r="D32" s="19">
        <v>75</v>
      </c>
      <c r="E32" s="19">
        <v>176999.02</v>
      </c>
    </row>
    <row r="33" spans="1:5">
      <c r="A33" s="16" t="s">
        <v>382</v>
      </c>
      <c r="B33" s="19">
        <v>0</v>
      </c>
      <c r="C33" s="19">
        <v>16006.78</v>
      </c>
      <c r="D33" s="19">
        <v>16662.88</v>
      </c>
      <c r="E33" s="19">
        <v>-656.1</v>
      </c>
    </row>
    <row r="34" spans="1:5">
      <c r="A34" s="16" t="s">
        <v>383</v>
      </c>
      <c r="B34" s="19">
        <v>0</v>
      </c>
      <c r="C34" s="19">
        <v>3479.08</v>
      </c>
      <c r="D34" s="19">
        <v>2253.04</v>
      </c>
      <c r="E34" s="19">
        <v>1226.04</v>
      </c>
    </row>
    <row r="35" spans="1:5">
      <c r="A35" s="16" t="s">
        <v>384</v>
      </c>
      <c r="B35" s="19">
        <v>0</v>
      </c>
      <c r="C35" s="19">
        <v>2142.13</v>
      </c>
      <c r="D35" s="19">
        <v>3551.37</v>
      </c>
      <c r="E35" s="19">
        <v>-1409.24</v>
      </c>
    </row>
    <row r="36" spans="1:5">
      <c r="A36" s="16" t="s">
        <v>385</v>
      </c>
      <c r="B36" s="19">
        <v>0</v>
      </c>
      <c r="C36" s="19">
        <v>3377.65</v>
      </c>
      <c r="D36" s="19">
        <v>1732.27</v>
      </c>
      <c r="E36" s="19">
        <v>1645.38</v>
      </c>
    </row>
    <row r="37" spans="1:5">
      <c r="A37" s="16" t="s">
        <v>386</v>
      </c>
      <c r="B37" s="19">
        <v>0</v>
      </c>
      <c r="C37" s="19">
        <v>5043.04</v>
      </c>
      <c r="D37" s="19">
        <v>3008.18</v>
      </c>
      <c r="E37" s="19">
        <v>2034.86</v>
      </c>
    </row>
    <row r="38" spans="1:5">
      <c r="A38" s="16" t="s">
        <v>387</v>
      </c>
      <c r="B38" s="19">
        <v>0</v>
      </c>
      <c r="C38" s="19">
        <v>5832.78</v>
      </c>
      <c r="D38" s="19">
        <v>7439.57</v>
      </c>
      <c r="E38" s="19">
        <v>-1606.79</v>
      </c>
    </row>
    <row r="39" spans="1:5">
      <c r="A39" s="16" t="s">
        <v>388</v>
      </c>
      <c r="B39" s="19">
        <v>0</v>
      </c>
      <c r="C39" s="19">
        <v>4880.17</v>
      </c>
      <c r="D39" s="19">
        <v>6346.63</v>
      </c>
      <c r="E39" s="19">
        <v>-1466.46</v>
      </c>
    </row>
    <row r="40" spans="1:5">
      <c r="A40" s="16" t="s">
        <v>389</v>
      </c>
      <c r="B40" s="19">
        <v>0</v>
      </c>
      <c r="C40" s="19">
        <v>7606.64</v>
      </c>
      <c r="D40" s="19">
        <v>4847.08</v>
      </c>
      <c r="E40" s="19">
        <v>2759.56</v>
      </c>
    </row>
    <row r="41" spans="1:5">
      <c r="A41" s="16" t="s">
        <v>390</v>
      </c>
      <c r="B41" s="19">
        <v>0</v>
      </c>
      <c r="C41" s="19">
        <v>1694.33</v>
      </c>
      <c r="D41" s="19">
        <v>1303.47</v>
      </c>
      <c r="E41" s="19">
        <v>390.86</v>
      </c>
    </row>
    <row r="42" spans="1:5">
      <c r="A42" s="16" t="s">
        <v>391</v>
      </c>
      <c r="B42" s="19">
        <v>0</v>
      </c>
      <c r="C42" s="19">
        <v>10315.950000000001</v>
      </c>
      <c r="D42" s="19">
        <v>7014.93</v>
      </c>
      <c r="E42" s="19">
        <v>3301.02</v>
      </c>
    </row>
    <row r="43" spans="1:5">
      <c r="A43" s="16" t="s">
        <v>392</v>
      </c>
      <c r="B43" s="19">
        <v>0</v>
      </c>
      <c r="C43" s="19">
        <v>18040.29</v>
      </c>
      <c r="D43" s="19">
        <v>27180.04</v>
      </c>
      <c r="E43" s="19">
        <v>-9139.75</v>
      </c>
    </row>
    <row r="44" spans="1:5">
      <c r="A44" s="16" t="s">
        <v>393</v>
      </c>
      <c r="B44" s="19">
        <v>0</v>
      </c>
      <c r="C44" s="19">
        <v>0</v>
      </c>
      <c r="D44" s="19">
        <v>29815.77</v>
      </c>
      <c r="E44" s="19">
        <v>-29815.77</v>
      </c>
    </row>
    <row r="45" spans="1:5">
      <c r="A45" s="16" t="s">
        <v>394</v>
      </c>
      <c r="B45" s="19">
        <v>0</v>
      </c>
      <c r="C45" s="19">
        <v>20752.14</v>
      </c>
      <c r="D45" s="19">
        <v>0</v>
      </c>
      <c r="E45" s="19">
        <v>20752.14</v>
      </c>
    </row>
    <row r="46" spans="1:5">
      <c r="A46" s="16" t="s">
        <v>395</v>
      </c>
      <c r="B46" s="19">
        <v>0</v>
      </c>
      <c r="C46" s="19">
        <v>38388.050000000003</v>
      </c>
      <c r="D46" s="19">
        <v>0</v>
      </c>
      <c r="E46" s="19">
        <v>38388.050000000003</v>
      </c>
    </row>
    <row r="47" spans="1:5">
      <c r="A47" s="16" t="s">
        <v>396</v>
      </c>
      <c r="B47" s="19">
        <v>0</v>
      </c>
      <c r="C47" s="19">
        <v>25665.51</v>
      </c>
      <c r="D47" s="19">
        <v>0</v>
      </c>
      <c r="E47" s="19">
        <v>25665.51</v>
      </c>
    </row>
    <row r="48" spans="1:5" ht="24">
      <c r="A48" s="16" t="s">
        <v>397</v>
      </c>
      <c r="B48" s="19">
        <v>0</v>
      </c>
      <c r="C48" s="19">
        <v>715258.26</v>
      </c>
      <c r="D48" s="19">
        <v>0</v>
      </c>
      <c r="E48" s="19">
        <v>715258.26</v>
      </c>
    </row>
    <row r="49" spans="1:5">
      <c r="A49" s="16" t="s">
        <v>398</v>
      </c>
      <c r="B49" s="19">
        <v>0</v>
      </c>
      <c r="C49" s="19">
        <v>2344.9499999999998</v>
      </c>
      <c r="D49" s="19">
        <v>0</v>
      </c>
      <c r="E49" s="19">
        <v>2344.9499999999998</v>
      </c>
    </row>
    <row r="50" spans="1:5" ht="24">
      <c r="A50" s="16" t="s">
        <v>399</v>
      </c>
      <c r="B50" s="19">
        <v>0</v>
      </c>
      <c r="C50" s="19">
        <v>69741.94</v>
      </c>
      <c r="D50" s="19">
        <v>0</v>
      </c>
      <c r="E50" s="19">
        <v>69741.94</v>
      </c>
    </row>
    <row r="51" spans="1:5" ht="24">
      <c r="A51" s="16" t="s">
        <v>400</v>
      </c>
      <c r="B51" s="19">
        <v>0</v>
      </c>
      <c r="C51" s="19">
        <v>21432.799999999999</v>
      </c>
      <c r="D51" s="19">
        <v>0</v>
      </c>
      <c r="E51" s="19">
        <v>21432.799999999999</v>
      </c>
    </row>
    <row r="52" spans="1:5">
      <c r="A52" s="16" t="s">
        <v>401</v>
      </c>
      <c r="B52" s="19">
        <v>0</v>
      </c>
      <c r="C52" s="19">
        <v>12691.11</v>
      </c>
      <c r="D52" s="19">
        <v>92</v>
      </c>
      <c r="E52" s="19">
        <v>12599.11</v>
      </c>
    </row>
    <row r="53" spans="1:5">
      <c r="A53" s="16" t="s">
        <v>402</v>
      </c>
      <c r="B53" s="19">
        <v>0</v>
      </c>
      <c r="C53" s="19">
        <v>194834.92</v>
      </c>
      <c r="D53" s="19">
        <v>5399.56</v>
      </c>
      <c r="E53" s="19">
        <v>189435.36</v>
      </c>
    </row>
    <row r="54" spans="1:5">
      <c r="A54" s="16" t="s">
        <v>403</v>
      </c>
      <c r="B54" s="19">
        <v>0</v>
      </c>
      <c r="C54" s="19">
        <v>0</v>
      </c>
      <c r="D54" s="19">
        <v>33881.199999999997</v>
      </c>
      <c r="E54" s="19">
        <v>-33881.199999999997</v>
      </c>
    </row>
    <row r="55" spans="1:5">
      <c r="A55" s="16" t="s">
        <v>404</v>
      </c>
      <c r="B55" s="19">
        <v>0</v>
      </c>
      <c r="C55" s="19">
        <v>120462.64</v>
      </c>
      <c r="D55" s="19">
        <v>120462.64</v>
      </c>
      <c r="E55" s="19">
        <v>0</v>
      </c>
    </row>
    <row r="56" spans="1:5">
      <c r="A56" s="16" t="s">
        <v>405</v>
      </c>
      <c r="B56" s="19">
        <v>0</v>
      </c>
      <c r="C56" s="19">
        <v>3000</v>
      </c>
      <c r="D56" s="19">
        <v>3000</v>
      </c>
      <c r="E56" s="19">
        <v>0</v>
      </c>
    </row>
    <row r="57" spans="1:5">
      <c r="A57" s="16" t="s">
        <v>406</v>
      </c>
      <c r="B57" s="19">
        <v>0</v>
      </c>
      <c r="C57" s="19">
        <v>565325.55000000005</v>
      </c>
      <c r="D57" s="19">
        <v>292994.28000000003</v>
      </c>
      <c r="E57" s="19">
        <v>272331.27</v>
      </c>
    </row>
    <row r="58" spans="1:5">
      <c r="A58" s="16" t="s">
        <v>407</v>
      </c>
      <c r="B58" s="19">
        <v>0</v>
      </c>
      <c r="C58" s="19">
        <v>73475.22</v>
      </c>
      <c r="D58" s="19">
        <v>76161.710000000006</v>
      </c>
      <c r="E58" s="19">
        <v>-2686.49</v>
      </c>
    </row>
    <row r="59" spans="1:5">
      <c r="A59" s="16" t="s">
        <v>408</v>
      </c>
      <c r="B59" s="19">
        <v>0</v>
      </c>
      <c r="C59" s="19">
        <v>34539.57</v>
      </c>
      <c r="D59" s="19">
        <v>65690.37</v>
      </c>
      <c r="E59" s="19">
        <v>-31150.799999999999</v>
      </c>
    </row>
    <row r="60" spans="1:5">
      <c r="A60" s="16" t="s">
        <v>409</v>
      </c>
      <c r="B60" s="19">
        <v>0</v>
      </c>
      <c r="C60" s="19">
        <v>10433528.119999999</v>
      </c>
      <c r="D60" s="19">
        <v>10230748.189999999</v>
      </c>
      <c r="E60" s="19">
        <v>202779.93</v>
      </c>
    </row>
    <row r="61" spans="1:5">
      <c r="A61" s="16" t="s">
        <v>410</v>
      </c>
      <c r="B61" s="19">
        <v>0</v>
      </c>
      <c r="C61" s="19">
        <v>899615.21</v>
      </c>
      <c r="D61" s="19">
        <v>951828.43</v>
      </c>
      <c r="E61" s="19">
        <v>-52213.22</v>
      </c>
    </row>
    <row r="62" spans="1:5">
      <c r="A62" s="16" t="s">
        <v>411</v>
      </c>
      <c r="B62" s="19">
        <v>0</v>
      </c>
      <c r="C62" s="19">
        <v>8878334.2899999991</v>
      </c>
      <c r="D62" s="19">
        <v>6846932.9400000004</v>
      </c>
      <c r="E62" s="19">
        <v>2031401.35</v>
      </c>
    </row>
    <row r="63" spans="1:5">
      <c r="A63" s="16" t="s">
        <v>412</v>
      </c>
      <c r="B63" s="19">
        <v>0</v>
      </c>
      <c r="C63" s="19">
        <v>75</v>
      </c>
      <c r="D63" s="19">
        <v>177074.02</v>
      </c>
      <c r="E63" s="19">
        <v>-176999.02</v>
      </c>
    </row>
    <row r="64" spans="1:5">
      <c r="A64" s="16" t="s">
        <v>413</v>
      </c>
      <c r="B64" s="19">
        <v>0</v>
      </c>
      <c r="C64" s="19">
        <v>67809.42</v>
      </c>
      <c r="D64" s="19">
        <v>67809.42</v>
      </c>
      <c r="E64" s="19">
        <v>0</v>
      </c>
    </row>
    <row r="65" spans="1:5">
      <c r="A65" s="16" t="s">
        <v>414</v>
      </c>
      <c r="B65" s="19">
        <v>0</v>
      </c>
      <c r="C65" s="19">
        <v>9601636.1999999993</v>
      </c>
      <c r="D65" s="19">
        <v>9450697.75</v>
      </c>
      <c r="E65" s="19">
        <v>150938.45000000001</v>
      </c>
    </row>
    <row r="66" spans="1:5">
      <c r="A66" s="16" t="s">
        <v>415</v>
      </c>
      <c r="B66" s="19">
        <v>0</v>
      </c>
      <c r="C66" s="19">
        <v>406897.14</v>
      </c>
      <c r="D66" s="19">
        <v>377571.19</v>
      </c>
      <c r="E66" s="19">
        <v>29325.95</v>
      </c>
    </row>
    <row r="67" spans="1:5">
      <c r="A67" s="16" t="s">
        <v>416</v>
      </c>
      <c r="B67" s="19">
        <v>0</v>
      </c>
      <c r="C67" s="19">
        <v>26774</v>
      </c>
      <c r="D67" s="19">
        <v>27031</v>
      </c>
      <c r="E67" s="19">
        <v>-257</v>
      </c>
    </row>
    <row r="68" spans="1:5">
      <c r="A68" s="16" t="s">
        <v>417</v>
      </c>
      <c r="B68" s="19">
        <v>0</v>
      </c>
      <c r="C68" s="19">
        <v>161549.23000000001</v>
      </c>
      <c r="D68" s="19">
        <v>235244.69</v>
      </c>
      <c r="E68" s="19">
        <v>-73695.460000000006</v>
      </c>
    </row>
    <row r="69" spans="1:5">
      <c r="A69" s="16" t="s">
        <v>418</v>
      </c>
      <c r="B69" s="19">
        <v>0</v>
      </c>
      <c r="C69" s="19">
        <v>5706419.1299999999</v>
      </c>
      <c r="D69" s="19">
        <v>5339050.96</v>
      </c>
      <c r="E69" s="19">
        <v>367368.17</v>
      </c>
    </row>
    <row r="70" spans="1:5">
      <c r="A70" s="16" t="s">
        <v>419</v>
      </c>
      <c r="B70" s="19">
        <v>0</v>
      </c>
      <c r="C70" s="19">
        <v>28637.46</v>
      </c>
      <c r="D70" s="19">
        <v>28637.46</v>
      </c>
      <c r="E70" s="19">
        <v>0</v>
      </c>
    </row>
    <row r="71" spans="1:5">
      <c r="A71" s="16" t="s">
        <v>420</v>
      </c>
      <c r="B71" s="19">
        <v>0</v>
      </c>
      <c r="C71" s="19">
        <v>279885.5</v>
      </c>
      <c r="D71" s="19">
        <v>242777.14</v>
      </c>
      <c r="E71" s="19">
        <v>37108.36</v>
      </c>
    </row>
    <row r="72" spans="1:5">
      <c r="A72" s="16" t="s">
        <v>421</v>
      </c>
      <c r="B72" s="19">
        <v>0</v>
      </c>
      <c r="C72" s="19">
        <v>178.8</v>
      </c>
      <c r="D72" s="19">
        <v>89.4</v>
      </c>
      <c r="E72" s="19">
        <v>89.4</v>
      </c>
    </row>
    <row r="73" spans="1:5">
      <c r="A73" s="16" t="s">
        <v>422</v>
      </c>
      <c r="B73" s="19">
        <v>0</v>
      </c>
      <c r="C73" s="19">
        <v>2412</v>
      </c>
      <c r="D73" s="19">
        <v>1556</v>
      </c>
      <c r="E73" s="19">
        <v>856</v>
      </c>
    </row>
    <row r="74" spans="1:5">
      <c r="A74" s="16" t="s">
        <v>423</v>
      </c>
      <c r="B74" s="19">
        <v>0</v>
      </c>
      <c r="C74" s="19">
        <v>1139817.06</v>
      </c>
      <c r="D74" s="19">
        <v>1074281.92</v>
      </c>
      <c r="E74" s="19">
        <v>65535.14</v>
      </c>
    </row>
    <row r="75" spans="1:5">
      <c r="A75" s="16" t="s">
        <v>424</v>
      </c>
      <c r="B75" s="19">
        <v>0</v>
      </c>
      <c r="C75" s="19">
        <v>50819.03</v>
      </c>
      <c r="D75" s="19">
        <v>50848.73</v>
      </c>
      <c r="E75" s="19">
        <v>-29.7</v>
      </c>
    </row>
    <row r="76" spans="1:5">
      <c r="A76" s="16" t="s">
        <v>425</v>
      </c>
      <c r="B76" s="19">
        <v>0</v>
      </c>
      <c r="C76" s="19">
        <v>1279774.47</v>
      </c>
      <c r="D76" s="19">
        <v>1250386.6499999999</v>
      </c>
      <c r="E76" s="19">
        <v>29387.82</v>
      </c>
    </row>
    <row r="77" spans="1:5">
      <c r="A77" s="16" t="s">
        <v>426</v>
      </c>
      <c r="B77" s="19">
        <v>0</v>
      </c>
      <c r="C77" s="19">
        <v>3160585.17</v>
      </c>
      <c r="D77" s="19">
        <v>2781875.53</v>
      </c>
      <c r="E77" s="19">
        <v>378709.64</v>
      </c>
    </row>
    <row r="78" spans="1:5">
      <c r="A78" s="16" t="s">
        <v>427</v>
      </c>
      <c r="B78" s="19">
        <v>0</v>
      </c>
      <c r="C78" s="19">
        <v>1286997.8700000001</v>
      </c>
      <c r="D78" s="19">
        <v>1440847.85</v>
      </c>
      <c r="E78" s="19">
        <v>-153849.98000000001</v>
      </c>
    </row>
    <row r="79" spans="1:5">
      <c r="A79" s="16" t="s">
        <v>428</v>
      </c>
      <c r="B79" s="19">
        <v>0</v>
      </c>
      <c r="C79" s="19">
        <v>276609.34000000003</v>
      </c>
      <c r="D79" s="19">
        <v>314762.09999999998</v>
      </c>
      <c r="E79" s="19">
        <v>-38152.76</v>
      </c>
    </row>
    <row r="80" spans="1:5">
      <c r="A80" s="16" t="s">
        <v>429</v>
      </c>
      <c r="B80" s="19">
        <v>0</v>
      </c>
      <c r="C80" s="19">
        <v>1000</v>
      </c>
      <c r="D80" s="19">
        <v>1000</v>
      </c>
      <c r="E80" s="19">
        <v>0</v>
      </c>
    </row>
    <row r="81" spans="1:5">
      <c r="A81" s="16" t="s">
        <v>430</v>
      </c>
      <c r="B81" s="19">
        <v>0</v>
      </c>
      <c r="C81" s="19">
        <v>75864.58</v>
      </c>
      <c r="D81" s="19">
        <v>79345.38</v>
      </c>
      <c r="E81" s="19">
        <v>-3480.8</v>
      </c>
    </row>
    <row r="82" spans="1:5">
      <c r="A82" s="16" t="s">
        <v>431</v>
      </c>
      <c r="B82" s="19">
        <v>0</v>
      </c>
      <c r="C82" s="19">
        <v>8674.98</v>
      </c>
      <c r="D82" s="19">
        <v>8674.98</v>
      </c>
      <c r="E82" s="19">
        <v>0</v>
      </c>
    </row>
    <row r="83" spans="1:5">
      <c r="A83" s="16" t="s">
        <v>432</v>
      </c>
      <c r="B83" s="19">
        <v>0</v>
      </c>
      <c r="C83" s="19">
        <v>24683.9</v>
      </c>
      <c r="D83" s="19">
        <v>24683.9</v>
      </c>
      <c r="E83" s="19">
        <v>0</v>
      </c>
    </row>
    <row r="84" spans="1:5">
      <c r="A84" s="16" t="s">
        <v>433</v>
      </c>
      <c r="B84" s="19">
        <v>0</v>
      </c>
      <c r="C84" s="19">
        <v>297079.62</v>
      </c>
      <c r="D84" s="19">
        <v>296614.74</v>
      </c>
      <c r="E84" s="19">
        <v>464.88</v>
      </c>
    </row>
    <row r="85" spans="1:5" ht="24">
      <c r="A85" s="16" t="s">
        <v>434</v>
      </c>
      <c r="B85" s="19">
        <v>0</v>
      </c>
      <c r="C85" s="19">
        <v>44277.85</v>
      </c>
      <c r="D85" s="19">
        <v>45162.67</v>
      </c>
      <c r="E85" s="19">
        <v>-884.82</v>
      </c>
    </row>
    <row r="86" spans="1:5">
      <c r="A86" s="16" t="s">
        <v>435</v>
      </c>
      <c r="B86" s="19">
        <v>0</v>
      </c>
      <c r="C86" s="19">
        <v>21675.21</v>
      </c>
      <c r="D86" s="19">
        <v>20075.21</v>
      </c>
      <c r="E86" s="19">
        <v>1600</v>
      </c>
    </row>
    <row r="87" spans="1:5">
      <c r="A87" s="16" t="s">
        <v>436</v>
      </c>
      <c r="B87" s="19">
        <v>0</v>
      </c>
      <c r="C87" s="19">
        <v>97926.36</v>
      </c>
      <c r="D87" s="19">
        <v>86923.14</v>
      </c>
      <c r="E87" s="19">
        <v>11003.22</v>
      </c>
    </row>
    <row r="88" spans="1:5">
      <c r="A88" s="16" t="s">
        <v>437</v>
      </c>
      <c r="B88" s="19">
        <v>0</v>
      </c>
      <c r="C88" s="19">
        <v>113063.43</v>
      </c>
      <c r="D88" s="19">
        <v>113063.43</v>
      </c>
      <c r="E88" s="19">
        <v>0</v>
      </c>
    </row>
    <row r="89" spans="1:5">
      <c r="A89" s="16" t="s">
        <v>438</v>
      </c>
      <c r="B89" s="19">
        <v>0</v>
      </c>
      <c r="C89" s="19">
        <v>0</v>
      </c>
      <c r="D89" s="19">
        <v>26691954</v>
      </c>
      <c r="E89" s="19">
        <v>-26691954</v>
      </c>
    </row>
    <row r="90" spans="1:5">
      <c r="A90" s="16" t="s">
        <v>439</v>
      </c>
      <c r="B90" s="19">
        <v>0</v>
      </c>
      <c r="C90" s="19">
        <v>211056.49</v>
      </c>
      <c r="D90" s="19">
        <v>0</v>
      </c>
      <c r="E90" s="19">
        <v>211056.49</v>
      </c>
    </row>
    <row r="91" spans="1:5">
      <c r="A91" s="16" t="s">
        <v>440</v>
      </c>
      <c r="B91" s="19">
        <v>0</v>
      </c>
      <c r="C91" s="19">
        <v>55140.07</v>
      </c>
      <c r="D91" s="19">
        <v>69605.259999999995</v>
      </c>
      <c r="E91" s="19">
        <v>-14465.19</v>
      </c>
    </row>
    <row r="92" spans="1:5">
      <c r="A92" s="16" t="s">
        <v>441</v>
      </c>
      <c r="B92" s="19">
        <v>0</v>
      </c>
      <c r="C92" s="19">
        <v>50926886.950000003</v>
      </c>
      <c r="D92" s="19">
        <v>50926886.950000003</v>
      </c>
      <c r="E92" s="19">
        <v>0</v>
      </c>
    </row>
    <row r="93" spans="1:5">
      <c r="A93" s="16" t="s">
        <v>442</v>
      </c>
      <c r="B93" s="19">
        <v>0</v>
      </c>
      <c r="C93" s="19">
        <v>76632.77</v>
      </c>
      <c r="D93" s="19">
        <v>0</v>
      </c>
      <c r="E93" s="19">
        <v>76632.77</v>
      </c>
    </row>
    <row r="94" spans="1:5">
      <c r="A94" s="16" t="s">
        <v>443</v>
      </c>
      <c r="B94" s="19">
        <v>0</v>
      </c>
      <c r="C94" s="19">
        <v>13101.71</v>
      </c>
      <c r="D94" s="19">
        <v>375.79</v>
      </c>
      <c r="E94" s="19">
        <v>12725.92</v>
      </c>
    </row>
    <row r="95" spans="1:5">
      <c r="A95" s="16" t="s">
        <v>444</v>
      </c>
      <c r="B95" s="19">
        <v>0</v>
      </c>
      <c r="C95" s="19">
        <v>0</v>
      </c>
      <c r="D95" s="19">
        <v>45184.36</v>
      </c>
      <c r="E95" s="19">
        <v>-45184.36</v>
      </c>
    </row>
    <row r="96" spans="1:5" ht="24">
      <c r="A96" s="16" t="s">
        <v>445</v>
      </c>
      <c r="B96" s="19">
        <v>0</v>
      </c>
      <c r="C96" s="19">
        <v>327198.40999999997</v>
      </c>
      <c r="D96" s="19">
        <v>0</v>
      </c>
      <c r="E96" s="19">
        <v>327198.40999999997</v>
      </c>
    </row>
    <row r="97" spans="1:5">
      <c r="A97" s="16" t="s">
        <v>446</v>
      </c>
      <c r="B97" s="19">
        <v>0</v>
      </c>
      <c r="C97" s="19">
        <v>315539.62</v>
      </c>
      <c r="D97" s="19">
        <v>88343.84</v>
      </c>
      <c r="E97" s="19">
        <v>227195.78</v>
      </c>
    </row>
    <row r="98" spans="1:5">
      <c r="A98" s="16" t="s">
        <v>447</v>
      </c>
      <c r="B98" s="19">
        <v>0</v>
      </c>
      <c r="C98" s="19">
        <v>266070.15000000002</v>
      </c>
      <c r="D98" s="19">
        <v>10202.66</v>
      </c>
      <c r="E98" s="19">
        <v>255867.49</v>
      </c>
    </row>
    <row r="99" spans="1:5">
      <c r="A99" s="16" t="s">
        <v>448</v>
      </c>
      <c r="B99" s="19">
        <v>0</v>
      </c>
      <c r="C99" s="19">
        <v>27514.46</v>
      </c>
      <c r="D99" s="19">
        <v>0</v>
      </c>
      <c r="E99" s="19">
        <v>27514.46</v>
      </c>
    </row>
    <row r="100" spans="1:5">
      <c r="A100" s="16" t="s">
        <v>449</v>
      </c>
      <c r="B100" s="19">
        <v>0</v>
      </c>
      <c r="C100" s="19">
        <v>0</v>
      </c>
      <c r="D100" s="19">
        <v>80</v>
      </c>
      <c r="E100" s="19">
        <v>-80</v>
      </c>
    </row>
    <row r="101" spans="1:5">
      <c r="A101" s="16" t="s">
        <v>450</v>
      </c>
      <c r="B101" s="19">
        <v>0</v>
      </c>
      <c r="C101" s="19">
        <v>41190</v>
      </c>
      <c r="D101" s="19">
        <v>332883.51</v>
      </c>
      <c r="E101" s="19">
        <v>-291693.51</v>
      </c>
    </row>
    <row r="102" spans="1:5" ht="24">
      <c r="A102" s="16" t="s">
        <v>451</v>
      </c>
      <c r="B102" s="19">
        <v>0</v>
      </c>
      <c r="C102" s="19">
        <v>629618.68000000005</v>
      </c>
      <c r="D102" s="19">
        <v>0</v>
      </c>
      <c r="E102" s="19">
        <v>629618.68000000005</v>
      </c>
    </row>
    <row r="103" spans="1:5" ht="24">
      <c r="A103" s="16" t="s">
        <v>452</v>
      </c>
      <c r="B103" s="19">
        <v>0</v>
      </c>
      <c r="C103" s="19">
        <v>1649468.14</v>
      </c>
      <c r="D103" s="19">
        <v>1729676.03</v>
      </c>
      <c r="E103" s="19">
        <v>-80207.89</v>
      </c>
    </row>
    <row r="104" spans="1:5" ht="24">
      <c r="A104" s="16" t="s">
        <v>453</v>
      </c>
      <c r="B104" s="19">
        <v>0</v>
      </c>
      <c r="C104" s="19">
        <v>13894.34</v>
      </c>
      <c r="D104" s="19">
        <v>51223.54</v>
      </c>
      <c r="E104" s="19">
        <v>-37329.199999999997</v>
      </c>
    </row>
    <row r="105" spans="1:5">
      <c r="A105" s="16" t="s">
        <v>454</v>
      </c>
      <c r="B105" s="19">
        <v>0</v>
      </c>
      <c r="C105" s="19">
        <v>81786.41</v>
      </c>
      <c r="D105" s="19">
        <v>133648.66</v>
      </c>
      <c r="E105" s="19">
        <v>-51862.25</v>
      </c>
    </row>
    <row r="106" spans="1:5">
      <c r="A106" s="16" t="s">
        <v>455</v>
      </c>
      <c r="B106" s="19">
        <v>0</v>
      </c>
      <c r="C106" s="19">
        <v>377873.97</v>
      </c>
      <c r="D106" s="19">
        <v>0</v>
      </c>
      <c r="E106" s="19">
        <v>377873.97</v>
      </c>
    </row>
    <row r="107" spans="1:5">
      <c r="A107" s="16" t="s">
        <v>456</v>
      </c>
      <c r="B107" s="19">
        <v>0</v>
      </c>
      <c r="C107" s="19">
        <v>252000</v>
      </c>
      <c r="D107" s="19">
        <v>3048800</v>
      </c>
      <c r="E107" s="19">
        <v>-2796800</v>
      </c>
    </row>
    <row r="108" spans="1:5">
      <c r="A108" s="16" t="s">
        <v>457</v>
      </c>
      <c r="B108" s="19">
        <v>0</v>
      </c>
      <c r="C108" s="19">
        <v>45184.36</v>
      </c>
      <c r="D108" s="19">
        <v>0</v>
      </c>
      <c r="E108" s="19">
        <v>45184.36</v>
      </c>
    </row>
    <row r="109" spans="1:5">
      <c r="A109" s="16" t="s">
        <v>458</v>
      </c>
      <c r="B109" s="19">
        <v>0</v>
      </c>
      <c r="C109" s="19">
        <v>10202.66</v>
      </c>
      <c r="D109" s="19">
        <v>0</v>
      </c>
      <c r="E109" s="19">
        <v>10202.66</v>
      </c>
    </row>
    <row r="110" spans="1:5">
      <c r="A110" s="16" t="s">
        <v>459</v>
      </c>
      <c r="B110" s="19">
        <v>0</v>
      </c>
      <c r="C110" s="19">
        <v>165168.54999999999</v>
      </c>
      <c r="D110" s="19">
        <v>15152.69</v>
      </c>
      <c r="E110" s="19">
        <v>150015.85999999999</v>
      </c>
    </row>
    <row r="111" spans="1:5">
      <c r="A111" s="16" t="s">
        <v>460</v>
      </c>
      <c r="B111" s="19">
        <v>0</v>
      </c>
      <c r="C111" s="19">
        <v>9.19</v>
      </c>
      <c r="D111" s="19">
        <v>0</v>
      </c>
      <c r="E111" s="19">
        <v>9.19</v>
      </c>
    </row>
    <row r="112" spans="1:5" ht="24">
      <c r="A112" s="16" t="s">
        <v>461</v>
      </c>
      <c r="B112" s="19">
        <v>0</v>
      </c>
      <c r="C112" s="19">
        <v>716444.35</v>
      </c>
      <c r="D112" s="19">
        <v>1344876.94</v>
      </c>
      <c r="E112" s="19">
        <v>-628432.59</v>
      </c>
    </row>
    <row r="113" spans="1:5">
      <c r="A113" s="16" t="s">
        <v>462</v>
      </c>
      <c r="B113" s="19">
        <v>0</v>
      </c>
      <c r="C113" s="19">
        <v>1729676.03</v>
      </c>
      <c r="D113" s="19">
        <v>0</v>
      </c>
      <c r="E113" s="19">
        <v>1729676.03</v>
      </c>
    </row>
    <row r="114" spans="1:5">
      <c r="A114" s="16" t="s">
        <v>463</v>
      </c>
      <c r="B114" s="19">
        <v>0</v>
      </c>
      <c r="C114" s="19">
        <v>452.32</v>
      </c>
      <c r="D114" s="19">
        <v>0</v>
      </c>
      <c r="E114" s="19">
        <v>452.32</v>
      </c>
    </row>
    <row r="115" spans="1:5" ht="24">
      <c r="A115" s="16" t="s">
        <v>464</v>
      </c>
      <c r="B115" s="19">
        <v>0</v>
      </c>
      <c r="C115" s="19">
        <v>133648.66</v>
      </c>
      <c r="D115" s="19">
        <v>0</v>
      </c>
      <c r="E115" s="19">
        <v>133648.66</v>
      </c>
    </row>
    <row r="116" spans="1:5">
      <c r="A116" s="16" t="s">
        <v>465</v>
      </c>
      <c r="B116" s="19">
        <v>0</v>
      </c>
      <c r="C116" s="19">
        <v>13091.82</v>
      </c>
      <c r="D116" s="19">
        <v>0</v>
      </c>
      <c r="E116" s="19">
        <v>13091.82</v>
      </c>
    </row>
    <row r="117" spans="1:5">
      <c r="A117" s="16" t="s">
        <v>466</v>
      </c>
      <c r="B117" s="19">
        <v>0</v>
      </c>
      <c r="C117" s="19">
        <v>48.99</v>
      </c>
      <c r="D117" s="19">
        <v>0</v>
      </c>
      <c r="E117" s="19">
        <v>48.99</v>
      </c>
    </row>
    <row r="118" spans="1:5">
      <c r="A118" s="16" t="s">
        <v>467</v>
      </c>
      <c r="B118" s="19">
        <v>0</v>
      </c>
      <c r="C118" s="19">
        <v>112324.47</v>
      </c>
      <c r="D118" s="19">
        <v>4943.41</v>
      </c>
      <c r="E118" s="19">
        <v>107381.06</v>
      </c>
    </row>
    <row r="119" spans="1:5">
      <c r="A119" s="16" t="s">
        <v>468</v>
      </c>
      <c r="B119" s="19">
        <v>0</v>
      </c>
      <c r="C119" s="19">
        <v>234505.65</v>
      </c>
      <c r="D119" s="19">
        <v>58910.2</v>
      </c>
      <c r="E119" s="19">
        <v>175595.45</v>
      </c>
    </row>
    <row r="120" spans="1:5">
      <c r="A120" s="16" t="s">
        <v>469</v>
      </c>
      <c r="B120" s="19">
        <v>0</v>
      </c>
      <c r="C120" s="19">
        <v>75757.09</v>
      </c>
      <c r="D120" s="19">
        <v>7.0000000000000007E-2</v>
      </c>
      <c r="E120" s="19">
        <v>75757.02</v>
      </c>
    </row>
    <row r="121" spans="1:5">
      <c r="A121" s="16" t="s">
        <v>732</v>
      </c>
      <c r="B121" s="19">
        <v>0</v>
      </c>
      <c r="C121" s="19">
        <v>402.7</v>
      </c>
      <c r="D121" s="19">
        <v>0</v>
      </c>
      <c r="E121" s="19">
        <v>402.7</v>
      </c>
    </row>
    <row r="122" spans="1:5">
      <c r="A122" s="16" t="s">
        <v>470</v>
      </c>
      <c r="B122" s="19">
        <v>0</v>
      </c>
      <c r="C122" s="19">
        <v>141902.73000000001</v>
      </c>
      <c r="D122" s="19">
        <v>12675.91</v>
      </c>
      <c r="E122" s="19">
        <v>129226.82</v>
      </c>
    </row>
    <row r="123" spans="1:5">
      <c r="A123" s="16" t="s">
        <v>471</v>
      </c>
      <c r="B123" s="19">
        <v>0</v>
      </c>
      <c r="C123" s="19">
        <v>2585.54</v>
      </c>
      <c r="D123" s="19">
        <v>0</v>
      </c>
      <c r="E123" s="19">
        <v>2585.54</v>
      </c>
    </row>
    <row r="124" spans="1:5">
      <c r="A124" s="16" t="s">
        <v>472</v>
      </c>
      <c r="B124" s="19">
        <v>0</v>
      </c>
      <c r="C124" s="19">
        <v>93203.05</v>
      </c>
      <c r="D124" s="19">
        <v>8955.8799999999992</v>
      </c>
      <c r="E124" s="19">
        <v>84247.17</v>
      </c>
    </row>
    <row r="125" spans="1:5">
      <c r="A125" s="16" t="s">
        <v>473</v>
      </c>
      <c r="B125" s="19">
        <v>0</v>
      </c>
      <c r="C125" s="19">
        <v>808.08</v>
      </c>
      <c r="D125" s="19">
        <v>0</v>
      </c>
      <c r="E125" s="19">
        <v>808.08</v>
      </c>
    </row>
    <row r="126" spans="1:5">
      <c r="A126" s="16" t="s">
        <v>474</v>
      </c>
      <c r="B126" s="19">
        <v>0</v>
      </c>
      <c r="C126" s="19">
        <v>23103.07</v>
      </c>
      <c r="D126" s="19">
        <v>1098.03</v>
      </c>
      <c r="E126" s="19">
        <v>22005.040000000001</v>
      </c>
    </row>
    <row r="127" spans="1:5">
      <c r="A127" s="16" t="s">
        <v>475</v>
      </c>
      <c r="B127" s="19">
        <v>0</v>
      </c>
      <c r="C127" s="19">
        <v>119.99</v>
      </c>
      <c r="D127" s="19">
        <v>0</v>
      </c>
      <c r="E127" s="19">
        <v>119.99</v>
      </c>
    </row>
    <row r="128" spans="1:5">
      <c r="A128" s="16" t="s">
        <v>476</v>
      </c>
      <c r="B128" s="19">
        <v>0</v>
      </c>
      <c r="C128" s="19">
        <v>2732.97</v>
      </c>
      <c r="D128" s="19">
        <v>465.31</v>
      </c>
      <c r="E128" s="19">
        <v>2267.66</v>
      </c>
    </row>
    <row r="129" spans="1:5">
      <c r="A129" s="16" t="s">
        <v>477</v>
      </c>
      <c r="B129" s="19">
        <v>0</v>
      </c>
      <c r="C129" s="19">
        <v>5366.06</v>
      </c>
      <c r="D129" s="19">
        <v>0</v>
      </c>
      <c r="E129" s="19">
        <v>5366.06</v>
      </c>
    </row>
    <row r="130" spans="1:5">
      <c r="A130" s="16" t="s">
        <v>478</v>
      </c>
      <c r="B130" s="19">
        <v>0</v>
      </c>
      <c r="C130" s="19">
        <v>2149.7199999999998</v>
      </c>
      <c r="D130" s="19">
        <v>0</v>
      </c>
      <c r="E130" s="19">
        <v>2149.7199999999998</v>
      </c>
    </row>
    <row r="131" spans="1:5">
      <c r="A131" s="16" t="s">
        <v>479</v>
      </c>
      <c r="B131" s="19">
        <v>0</v>
      </c>
      <c r="C131" s="19">
        <v>3</v>
      </c>
      <c r="D131" s="19">
        <v>0</v>
      </c>
      <c r="E131" s="19">
        <v>3</v>
      </c>
    </row>
    <row r="132" spans="1:5">
      <c r="A132" s="16" t="s">
        <v>480</v>
      </c>
      <c r="B132" s="19">
        <v>0</v>
      </c>
      <c r="C132" s="19">
        <v>267.35000000000002</v>
      </c>
      <c r="D132" s="19">
        <v>0</v>
      </c>
      <c r="E132" s="19">
        <v>267.35000000000002</v>
      </c>
    </row>
    <row r="133" spans="1:5">
      <c r="A133" s="16" t="s">
        <v>481</v>
      </c>
      <c r="B133" s="19">
        <v>0</v>
      </c>
      <c r="C133" s="19">
        <v>13232.19</v>
      </c>
      <c r="D133" s="19">
        <v>0</v>
      </c>
      <c r="E133" s="19">
        <v>13232.19</v>
      </c>
    </row>
    <row r="134" spans="1:5">
      <c r="A134" s="16" t="s">
        <v>482</v>
      </c>
      <c r="B134" s="19">
        <v>0</v>
      </c>
      <c r="C134" s="19">
        <v>400.32</v>
      </c>
      <c r="D134" s="19">
        <v>0</v>
      </c>
      <c r="E134" s="19">
        <v>400.32</v>
      </c>
    </row>
    <row r="135" spans="1:5">
      <c r="A135" s="16" t="s">
        <v>483</v>
      </c>
      <c r="B135" s="19">
        <v>0</v>
      </c>
      <c r="C135" s="19">
        <v>2152.65</v>
      </c>
      <c r="D135" s="19">
        <v>0</v>
      </c>
      <c r="E135" s="19">
        <v>2152.65</v>
      </c>
    </row>
    <row r="136" spans="1:5">
      <c r="A136" s="16" t="s">
        <v>484</v>
      </c>
      <c r="B136" s="19">
        <v>0</v>
      </c>
      <c r="C136" s="19">
        <v>3668.83</v>
      </c>
      <c r="D136" s="19">
        <v>0</v>
      </c>
      <c r="E136" s="19">
        <v>3668.83</v>
      </c>
    </row>
    <row r="137" spans="1:5">
      <c r="A137" s="16" t="s">
        <v>485</v>
      </c>
      <c r="B137" s="19">
        <v>0</v>
      </c>
      <c r="C137" s="19">
        <v>2037.93</v>
      </c>
      <c r="D137" s="19">
        <v>0</v>
      </c>
      <c r="E137" s="19">
        <v>2037.93</v>
      </c>
    </row>
    <row r="138" spans="1:5">
      <c r="A138" s="16" t="s">
        <v>486</v>
      </c>
      <c r="B138" s="19">
        <v>0</v>
      </c>
      <c r="C138" s="19">
        <v>57680.04</v>
      </c>
      <c r="D138" s="19">
        <v>16988.04</v>
      </c>
      <c r="E138" s="19">
        <v>40692</v>
      </c>
    </row>
    <row r="139" spans="1:5">
      <c r="A139" s="16" t="s">
        <v>487</v>
      </c>
      <c r="B139" s="19">
        <v>0</v>
      </c>
      <c r="C139" s="19">
        <v>151061.89000000001</v>
      </c>
      <c r="D139" s="19">
        <v>30600</v>
      </c>
      <c r="E139" s="19">
        <v>120461.89</v>
      </c>
    </row>
    <row r="140" spans="1:5">
      <c r="A140" s="16" t="s">
        <v>488</v>
      </c>
      <c r="B140" s="19">
        <v>0</v>
      </c>
      <c r="C140" s="19">
        <v>141.94999999999999</v>
      </c>
      <c r="D140" s="19">
        <v>2</v>
      </c>
      <c r="E140" s="19">
        <v>139.94999999999999</v>
      </c>
    </row>
    <row r="141" spans="1:5">
      <c r="A141" s="16" t="s">
        <v>489</v>
      </c>
      <c r="B141" s="19">
        <v>0</v>
      </c>
      <c r="C141" s="19">
        <v>44503.16</v>
      </c>
      <c r="D141" s="19">
        <v>0</v>
      </c>
      <c r="E141" s="19">
        <v>44503.16</v>
      </c>
    </row>
    <row r="142" spans="1:5">
      <c r="A142" s="16" t="s">
        <v>490</v>
      </c>
      <c r="B142" s="19">
        <v>0</v>
      </c>
      <c r="C142" s="19">
        <v>20383.43</v>
      </c>
      <c r="D142" s="19">
        <v>8554</v>
      </c>
      <c r="E142" s="19">
        <v>11829.43</v>
      </c>
    </row>
    <row r="143" spans="1:5">
      <c r="A143" s="16" t="s">
        <v>491</v>
      </c>
      <c r="B143" s="19">
        <v>0</v>
      </c>
      <c r="C143" s="19">
        <v>435032.96</v>
      </c>
      <c r="D143" s="19">
        <v>8223.68</v>
      </c>
      <c r="E143" s="19">
        <v>426809.28</v>
      </c>
    </row>
    <row r="144" spans="1:5">
      <c r="A144" s="16" t="s">
        <v>492</v>
      </c>
      <c r="B144" s="19">
        <v>0</v>
      </c>
      <c r="C144" s="19">
        <v>102080.54</v>
      </c>
      <c r="D144" s="19">
        <v>17656.38</v>
      </c>
      <c r="E144" s="19">
        <v>84424.16</v>
      </c>
    </row>
    <row r="145" spans="1:5">
      <c r="A145" s="16" t="s">
        <v>493</v>
      </c>
      <c r="B145" s="19">
        <v>0</v>
      </c>
      <c r="C145" s="19">
        <v>2476.6</v>
      </c>
      <c r="D145" s="19">
        <v>0</v>
      </c>
      <c r="E145" s="19">
        <v>2476.6</v>
      </c>
    </row>
    <row r="146" spans="1:5">
      <c r="A146" s="16" t="s">
        <v>494</v>
      </c>
      <c r="B146" s="19">
        <v>0</v>
      </c>
      <c r="C146" s="19">
        <v>133320.94</v>
      </c>
      <c r="D146" s="19">
        <v>50</v>
      </c>
      <c r="E146" s="19">
        <v>133270.94</v>
      </c>
    </row>
    <row r="147" spans="1:5">
      <c r="A147" s="16" t="s">
        <v>495</v>
      </c>
      <c r="B147" s="19">
        <v>0</v>
      </c>
      <c r="C147" s="19">
        <v>41705.269999999997</v>
      </c>
      <c r="D147" s="19">
        <v>0</v>
      </c>
      <c r="E147" s="19">
        <v>41705.269999999997</v>
      </c>
    </row>
    <row r="148" spans="1:5">
      <c r="A148" s="16" t="s">
        <v>496</v>
      </c>
      <c r="B148" s="19">
        <v>0</v>
      </c>
      <c r="C148" s="19">
        <v>71158.399999999994</v>
      </c>
      <c r="D148" s="19">
        <v>22387</v>
      </c>
      <c r="E148" s="19">
        <v>48771.4</v>
      </c>
    </row>
    <row r="149" spans="1:5">
      <c r="A149" s="16" t="s">
        <v>497</v>
      </c>
      <c r="B149" s="19">
        <v>0</v>
      </c>
      <c r="C149" s="19">
        <v>146734.56</v>
      </c>
      <c r="D149" s="19">
        <v>0</v>
      </c>
      <c r="E149" s="19">
        <v>146734.56</v>
      </c>
    </row>
    <row r="150" spans="1:5">
      <c r="A150" s="16" t="s">
        <v>498</v>
      </c>
      <c r="B150" s="19">
        <v>0</v>
      </c>
      <c r="C150" s="19">
        <v>1222.2</v>
      </c>
      <c r="D150" s="19">
        <v>0</v>
      </c>
      <c r="E150" s="19">
        <v>1222.2</v>
      </c>
    </row>
    <row r="151" spans="1:5">
      <c r="A151" s="16" t="s">
        <v>499</v>
      </c>
      <c r="B151" s="19">
        <v>0</v>
      </c>
      <c r="C151" s="19">
        <v>3000</v>
      </c>
      <c r="D151" s="19">
        <v>0</v>
      </c>
      <c r="E151" s="19">
        <v>3000</v>
      </c>
    </row>
    <row r="152" spans="1:5">
      <c r="A152" s="16" t="s">
        <v>500</v>
      </c>
      <c r="B152" s="19">
        <v>0</v>
      </c>
      <c r="C152" s="19">
        <v>27048.799999999999</v>
      </c>
      <c r="D152" s="19">
        <v>15000</v>
      </c>
      <c r="E152" s="19">
        <v>12048.8</v>
      </c>
    </row>
    <row r="153" spans="1:5" ht="24">
      <c r="A153" s="16" t="s">
        <v>501</v>
      </c>
      <c r="B153" s="19">
        <v>0</v>
      </c>
      <c r="C153" s="19">
        <v>610</v>
      </c>
      <c r="D153" s="19">
        <v>0</v>
      </c>
      <c r="E153" s="19">
        <v>610</v>
      </c>
    </row>
    <row r="154" spans="1:5">
      <c r="A154" s="16" t="s">
        <v>502</v>
      </c>
      <c r="B154" s="19">
        <v>0</v>
      </c>
      <c r="C154" s="19">
        <v>201799.69</v>
      </c>
      <c r="D154" s="19">
        <v>1722.64</v>
      </c>
      <c r="E154" s="19">
        <v>200077.05</v>
      </c>
    </row>
    <row r="155" spans="1:5">
      <c r="A155" s="16" t="s">
        <v>503</v>
      </c>
      <c r="B155" s="19">
        <v>0</v>
      </c>
      <c r="C155" s="19">
        <v>21811.72</v>
      </c>
      <c r="D155" s="19">
        <v>4695.3</v>
      </c>
      <c r="E155" s="19">
        <v>17116.419999999998</v>
      </c>
    </row>
    <row r="156" spans="1:5">
      <c r="A156" s="16" t="s">
        <v>504</v>
      </c>
      <c r="B156" s="19">
        <v>0</v>
      </c>
      <c r="C156" s="19">
        <v>15327.45</v>
      </c>
      <c r="D156" s="19">
        <v>0.24</v>
      </c>
      <c r="E156" s="19">
        <v>15327.21</v>
      </c>
    </row>
    <row r="157" spans="1:5">
      <c r="A157" s="16" t="s">
        <v>505</v>
      </c>
      <c r="B157" s="19">
        <v>0</v>
      </c>
      <c r="C157" s="19">
        <v>435021.1</v>
      </c>
      <c r="D157" s="19">
        <v>503.71</v>
      </c>
      <c r="E157" s="19">
        <v>434517.39</v>
      </c>
    </row>
    <row r="158" spans="1:5">
      <c r="A158" s="16" t="s">
        <v>506</v>
      </c>
      <c r="B158" s="19">
        <v>0</v>
      </c>
      <c r="C158" s="19">
        <v>2969.35</v>
      </c>
      <c r="D158" s="19">
        <v>1260.3699999999999</v>
      </c>
      <c r="E158" s="19">
        <v>1708.98</v>
      </c>
    </row>
    <row r="159" spans="1:5">
      <c r="A159" s="16" t="s">
        <v>507</v>
      </c>
      <c r="B159" s="19">
        <v>0</v>
      </c>
      <c r="C159" s="19">
        <v>1424.58</v>
      </c>
      <c r="D159" s="19">
        <v>0</v>
      </c>
      <c r="E159" s="19">
        <v>1424.58</v>
      </c>
    </row>
    <row r="160" spans="1:5">
      <c r="A160" s="16" t="s">
        <v>508</v>
      </c>
      <c r="B160" s="19">
        <v>0</v>
      </c>
      <c r="C160" s="19">
        <v>398444.98</v>
      </c>
      <c r="D160" s="19">
        <v>0</v>
      </c>
      <c r="E160" s="19">
        <v>398444.98</v>
      </c>
    </row>
    <row r="161" spans="1:5">
      <c r="A161" s="16" t="s">
        <v>509</v>
      </c>
      <c r="B161" s="19">
        <v>0</v>
      </c>
      <c r="C161" s="19">
        <v>10904</v>
      </c>
      <c r="D161" s="19">
        <v>1670</v>
      </c>
      <c r="E161" s="19">
        <v>9234</v>
      </c>
    </row>
    <row r="162" spans="1:5">
      <c r="A162" s="16" t="s">
        <v>510</v>
      </c>
      <c r="B162" s="19">
        <v>0</v>
      </c>
      <c r="C162" s="19">
        <v>7366.47</v>
      </c>
      <c r="D162" s="19">
        <v>1243.4100000000001</v>
      </c>
      <c r="E162" s="19">
        <v>6123.06</v>
      </c>
    </row>
    <row r="163" spans="1:5">
      <c r="A163" s="16" t="s">
        <v>511</v>
      </c>
      <c r="B163" s="19">
        <v>0</v>
      </c>
      <c r="C163" s="19">
        <v>44269.41</v>
      </c>
      <c r="D163" s="19">
        <v>0</v>
      </c>
      <c r="E163" s="19">
        <v>44269.41</v>
      </c>
    </row>
    <row r="164" spans="1:5">
      <c r="A164" s="16" t="s">
        <v>512</v>
      </c>
      <c r="B164" s="19">
        <v>0</v>
      </c>
      <c r="C164" s="19">
        <v>32994.9</v>
      </c>
      <c r="D164" s="19">
        <v>0</v>
      </c>
      <c r="E164" s="19">
        <v>32994.9</v>
      </c>
    </row>
    <row r="165" spans="1:5">
      <c r="A165" s="16" t="s">
        <v>513</v>
      </c>
      <c r="B165" s="19">
        <v>0</v>
      </c>
      <c r="C165" s="19">
        <v>6233.82</v>
      </c>
      <c r="D165" s="19">
        <v>0</v>
      </c>
      <c r="E165" s="19">
        <v>6233.82</v>
      </c>
    </row>
    <row r="166" spans="1:5">
      <c r="A166" s="16" t="s">
        <v>514</v>
      </c>
      <c r="B166" s="19">
        <v>0</v>
      </c>
      <c r="C166" s="19">
        <v>8342.5499999999993</v>
      </c>
      <c r="D166" s="19">
        <v>687.32</v>
      </c>
      <c r="E166" s="19">
        <v>7655.23</v>
      </c>
    </row>
    <row r="167" spans="1:5">
      <c r="A167" s="16" t="s">
        <v>515</v>
      </c>
      <c r="B167" s="19">
        <v>0</v>
      </c>
      <c r="C167" s="19">
        <v>2806</v>
      </c>
      <c r="D167" s="19">
        <v>0</v>
      </c>
      <c r="E167" s="19">
        <v>2806</v>
      </c>
    </row>
    <row r="168" spans="1:5">
      <c r="A168" s="16" t="s">
        <v>516</v>
      </c>
      <c r="B168" s="19">
        <v>0</v>
      </c>
      <c r="C168" s="19">
        <v>571492.05000000005</v>
      </c>
      <c r="D168" s="19">
        <v>189102.33</v>
      </c>
      <c r="E168" s="19">
        <v>382389.72</v>
      </c>
    </row>
    <row r="169" spans="1:5">
      <c r="A169" s="16" t="s">
        <v>517</v>
      </c>
      <c r="B169" s="19">
        <v>0</v>
      </c>
      <c r="C169" s="19">
        <v>1653.59</v>
      </c>
      <c r="D169" s="19">
        <v>0</v>
      </c>
      <c r="E169" s="19">
        <v>1653.59</v>
      </c>
    </row>
    <row r="170" spans="1:5">
      <c r="A170" s="16" t="s">
        <v>518</v>
      </c>
      <c r="B170" s="19">
        <v>0</v>
      </c>
      <c r="C170" s="19">
        <v>11049.11</v>
      </c>
      <c r="D170" s="19">
        <v>1437.99</v>
      </c>
      <c r="E170" s="19">
        <v>9611.1200000000008</v>
      </c>
    </row>
    <row r="171" spans="1:5">
      <c r="A171" s="16" t="s">
        <v>519</v>
      </c>
      <c r="B171" s="19">
        <v>0</v>
      </c>
      <c r="C171" s="19">
        <v>4915.32</v>
      </c>
      <c r="D171" s="19">
        <v>2745.95</v>
      </c>
      <c r="E171" s="19">
        <v>2169.37</v>
      </c>
    </row>
    <row r="172" spans="1:5">
      <c r="A172" s="16" t="s">
        <v>520</v>
      </c>
      <c r="B172" s="19">
        <v>0</v>
      </c>
      <c r="C172" s="19">
        <v>160668.19</v>
      </c>
      <c r="D172" s="19">
        <v>3159.85</v>
      </c>
      <c r="E172" s="19">
        <v>157508.34</v>
      </c>
    </row>
    <row r="173" spans="1:5">
      <c r="A173" s="16" t="s">
        <v>521</v>
      </c>
      <c r="B173" s="19">
        <v>0</v>
      </c>
      <c r="C173" s="19">
        <v>28509.32</v>
      </c>
      <c r="D173" s="19">
        <v>9862.66</v>
      </c>
      <c r="E173" s="19">
        <v>18646.66</v>
      </c>
    </row>
    <row r="174" spans="1:5">
      <c r="A174" s="41" t="s">
        <v>522</v>
      </c>
      <c r="B174" s="40">
        <v>0</v>
      </c>
      <c r="C174" s="40">
        <v>214039.69</v>
      </c>
      <c r="D174" s="40">
        <v>23072.74</v>
      </c>
      <c r="E174" s="40">
        <v>190966.95</v>
      </c>
    </row>
    <row r="175" spans="1:5">
      <c r="A175" s="16" t="s">
        <v>523</v>
      </c>
      <c r="B175" s="19">
        <v>0</v>
      </c>
      <c r="C175" s="19">
        <v>13864.11</v>
      </c>
      <c r="D175" s="19">
        <v>0</v>
      </c>
      <c r="E175" s="19">
        <v>13864.11</v>
      </c>
    </row>
    <row r="176" spans="1:5">
      <c r="A176" s="16" t="s">
        <v>524</v>
      </c>
      <c r="B176" s="19">
        <v>0</v>
      </c>
      <c r="C176" s="19">
        <v>159398.59</v>
      </c>
      <c r="D176" s="19">
        <v>7.16</v>
      </c>
      <c r="E176" s="19">
        <v>159391.43</v>
      </c>
    </row>
    <row r="177" spans="1:5">
      <c r="A177" s="16" t="s">
        <v>525</v>
      </c>
      <c r="B177" s="19">
        <v>0</v>
      </c>
      <c r="C177" s="19">
        <v>417589.78</v>
      </c>
      <c r="D177" s="19">
        <v>22127.78</v>
      </c>
      <c r="E177" s="19">
        <v>395462</v>
      </c>
    </row>
    <row r="178" spans="1:5">
      <c r="A178" s="16" t="s">
        <v>526</v>
      </c>
      <c r="B178" s="19">
        <v>0</v>
      </c>
      <c r="C178" s="19">
        <v>19520</v>
      </c>
      <c r="D178" s="19">
        <v>0</v>
      </c>
      <c r="E178" s="19">
        <v>19520</v>
      </c>
    </row>
    <row r="179" spans="1:5">
      <c r="A179" s="16" t="s">
        <v>527</v>
      </c>
      <c r="B179" s="19">
        <v>0</v>
      </c>
      <c r="C179" s="19">
        <v>8183.4</v>
      </c>
      <c r="D179" s="19">
        <v>4006.3</v>
      </c>
      <c r="E179" s="19">
        <v>4177.1000000000004</v>
      </c>
    </row>
    <row r="180" spans="1:5">
      <c r="A180" s="16" t="s">
        <v>528</v>
      </c>
      <c r="B180" s="19">
        <v>0</v>
      </c>
      <c r="C180" s="19">
        <v>2362499.06</v>
      </c>
      <c r="D180" s="19">
        <v>946659.19</v>
      </c>
      <c r="E180" s="19">
        <v>1415839.87</v>
      </c>
    </row>
    <row r="181" spans="1:5">
      <c r="A181" s="16" t="s">
        <v>529</v>
      </c>
      <c r="B181" s="19">
        <v>0</v>
      </c>
      <c r="C181" s="19">
        <v>391392.78</v>
      </c>
      <c r="D181" s="19">
        <v>154543.44</v>
      </c>
      <c r="E181" s="19">
        <v>236849.34</v>
      </c>
    </row>
    <row r="182" spans="1:5">
      <c r="A182" s="16" t="s">
        <v>530</v>
      </c>
      <c r="B182" s="19">
        <v>0</v>
      </c>
      <c r="C182" s="19">
        <v>45221.56</v>
      </c>
      <c r="D182" s="19">
        <v>15878.4</v>
      </c>
      <c r="E182" s="19">
        <v>29343.16</v>
      </c>
    </row>
    <row r="183" spans="1:5">
      <c r="A183" s="16" t="s">
        <v>531</v>
      </c>
      <c r="B183" s="19">
        <v>0</v>
      </c>
      <c r="C183" s="19">
        <v>750327.37</v>
      </c>
      <c r="D183" s="19">
        <v>299573.61</v>
      </c>
      <c r="E183" s="19">
        <v>450753.76</v>
      </c>
    </row>
    <row r="184" spans="1:5">
      <c r="A184" s="16" t="s">
        <v>532</v>
      </c>
      <c r="B184" s="19">
        <v>0</v>
      </c>
      <c r="C184" s="19">
        <v>1372623.3</v>
      </c>
      <c r="D184" s="19">
        <v>548382.84</v>
      </c>
      <c r="E184" s="19">
        <v>824240.46</v>
      </c>
    </row>
    <row r="185" spans="1:5">
      <c r="A185" s="16" t="s">
        <v>533</v>
      </c>
      <c r="B185" s="19">
        <v>0</v>
      </c>
      <c r="C185" s="19">
        <v>32762.39</v>
      </c>
      <c r="D185" s="19">
        <v>11552.38</v>
      </c>
      <c r="E185" s="19">
        <v>21210.01</v>
      </c>
    </row>
    <row r="186" spans="1:5">
      <c r="A186" s="16" t="s">
        <v>534</v>
      </c>
      <c r="B186" s="19">
        <v>0</v>
      </c>
      <c r="C186" s="19">
        <v>93009.78</v>
      </c>
      <c r="D186" s="19">
        <v>34191.69</v>
      </c>
      <c r="E186" s="19">
        <v>58818.09</v>
      </c>
    </row>
    <row r="187" spans="1:5">
      <c r="A187" s="16" t="s">
        <v>535</v>
      </c>
      <c r="B187" s="19">
        <v>0</v>
      </c>
      <c r="C187" s="19">
        <v>42561.75</v>
      </c>
      <c r="D187" s="19">
        <v>15744.75</v>
      </c>
      <c r="E187" s="19">
        <v>26817</v>
      </c>
    </row>
    <row r="188" spans="1:5">
      <c r="A188" s="16" t="s">
        <v>536</v>
      </c>
      <c r="B188" s="19">
        <v>0</v>
      </c>
      <c r="C188" s="19">
        <v>409623.47</v>
      </c>
      <c r="D188" s="19">
        <v>161812.51999999999</v>
      </c>
      <c r="E188" s="19">
        <v>247810.95</v>
      </c>
    </row>
    <row r="189" spans="1:5">
      <c r="A189" s="16" t="s">
        <v>537</v>
      </c>
      <c r="B189" s="19">
        <v>0</v>
      </c>
      <c r="C189" s="19">
        <v>0.01</v>
      </c>
      <c r="D189" s="19">
        <v>0</v>
      </c>
      <c r="E189" s="19">
        <v>0.01</v>
      </c>
    </row>
    <row r="190" spans="1:5">
      <c r="A190" s="16" t="s">
        <v>538</v>
      </c>
      <c r="B190" s="19">
        <v>0</v>
      </c>
      <c r="C190" s="19">
        <v>313517.62</v>
      </c>
      <c r="D190" s="19">
        <v>121085.58</v>
      </c>
      <c r="E190" s="19">
        <v>192432.04</v>
      </c>
    </row>
    <row r="191" spans="1:5">
      <c r="A191" s="16" t="s">
        <v>539</v>
      </c>
      <c r="B191" s="19">
        <v>0</v>
      </c>
      <c r="C191" s="19">
        <v>128897.52</v>
      </c>
      <c r="D191" s="19">
        <v>50979.24</v>
      </c>
      <c r="E191" s="19">
        <v>77918.28</v>
      </c>
    </row>
    <row r="192" spans="1:5">
      <c r="A192" s="16" t="s">
        <v>540</v>
      </c>
      <c r="B192" s="19">
        <v>0</v>
      </c>
      <c r="C192" s="19">
        <v>1625</v>
      </c>
      <c r="D192" s="19">
        <v>675</v>
      </c>
      <c r="E192" s="19">
        <v>950</v>
      </c>
    </row>
    <row r="193" spans="1:5">
      <c r="A193" s="16" t="s">
        <v>541</v>
      </c>
      <c r="B193" s="19">
        <v>0</v>
      </c>
      <c r="C193" s="19">
        <v>1324.24</v>
      </c>
      <c r="D193" s="19">
        <v>578.5</v>
      </c>
      <c r="E193" s="19">
        <v>745.74</v>
      </c>
    </row>
    <row r="194" spans="1:5">
      <c r="A194" s="16" t="s">
        <v>542</v>
      </c>
      <c r="B194" s="19">
        <v>0</v>
      </c>
      <c r="C194" s="19">
        <v>119680.79</v>
      </c>
      <c r="D194" s="19">
        <v>46517.36</v>
      </c>
      <c r="E194" s="19">
        <v>73163.429999999993</v>
      </c>
    </row>
    <row r="195" spans="1:5">
      <c r="A195" s="16" t="s">
        <v>543</v>
      </c>
      <c r="B195" s="19">
        <v>0</v>
      </c>
      <c r="C195" s="19">
        <v>270357.36</v>
      </c>
      <c r="D195" s="19">
        <v>106025.28</v>
      </c>
      <c r="E195" s="19">
        <v>164332.07999999999</v>
      </c>
    </row>
    <row r="196" spans="1:5">
      <c r="A196" s="16" t="s">
        <v>544</v>
      </c>
      <c r="B196" s="19">
        <v>0</v>
      </c>
      <c r="C196" s="19">
        <v>54511.05</v>
      </c>
      <c r="D196" s="19">
        <v>21804.42</v>
      </c>
      <c r="E196" s="19">
        <v>32706.63</v>
      </c>
    </row>
    <row r="197" spans="1:5">
      <c r="A197" s="16" t="s">
        <v>545</v>
      </c>
      <c r="B197" s="19">
        <v>0</v>
      </c>
      <c r="C197" s="19">
        <v>8499.2900000000009</v>
      </c>
      <c r="D197" s="19">
        <v>3199.86</v>
      </c>
      <c r="E197" s="19">
        <v>5299.43</v>
      </c>
    </row>
    <row r="198" spans="1:5">
      <c r="A198" s="16" t="s">
        <v>546</v>
      </c>
      <c r="B198" s="19">
        <v>0</v>
      </c>
      <c r="C198" s="19">
        <v>2534</v>
      </c>
      <c r="D198" s="19">
        <v>835.02</v>
      </c>
      <c r="E198" s="19">
        <v>1698.98</v>
      </c>
    </row>
    <row r="199" spans="1:5">
      <c r="A199" s="16" t="s">
        <v>547</v>
      </c>
      <c r="B199" s="19">
        <v>0</v>
      </c>
      <c r="C199" s="19">
        <v>89433.79</v>
      </c>
      <c r="D199" s="19">
        <v>35158.15</v>
      </c>
      <c r="E199" s="19">
        <v>54275.64</v>
      </c>
    </row>
    <row r="200" spans="1:5">
      <c r="A200" s="16" t="s">
        <v>548</v>
      </c>
      <c r="B200" s="19">
        <v>0</v>
      </c>
      <c r="C200" s="19">
        <v>5414574.1600000001</v>
      </c>
      <c r="D200" s="19">
        <v>2162558.6800000002</v>
      </c>
      <c r="E200" s="19">
        <v>3252015.48</v>
      </c>
    </row>
    <row r="201" spans="1:5">
      <c r="A201" s="16" t="s">
        <v>549</v>
      </c>
      <c r="B201" s="19">
        <v>0</v>
      </c>
      <c r="C201" s="19">
        <v>17714.919999999998</v>
      </c>
      <c r="D201" s="19">
        <v>2400</v>
      </c>
      <c r="E201" s="19">
        <v>15314.92</v>
      </c>
    </row>
    <row r="202" spans="1:5">
      <c r="A202" s="16" t="s">
        <v>550</v>
      </c>
      <c r="B202" s="19">
        <v>0</v>
      </c>
      <c r="C202" s="19">
        <v>230636.25</v>
      </c>
      <c r="D202" s="19">
        <v>79273.149999999994</v>
      </c>
      <c r="E202" s="19">
        <v>151363.1</v>
      </c>
    </row>
    <row r="203" spans="1:5">
      <c r="A203" s="16" t="s">
        <v>551</v>
      </c>
      <c r="B203" s="19">
        <v>0</v>
      </c>
      <c r="C203" s="19">
        <v>59321.53</v>
      </c>
      <c r="D203" s="19">
        <v>20238.740000000002</v>
      </c>
      <c r="E203" s="19">
        <v>39082.79</v>
      </c>
    </row>
    <row r="204" spans="1:5">
      <c r="A204" s="16" t="s">
        <v>552</v>
      </c>
      <c r="B204" s="19">
        <v>0</v>
      </c>
      <c r="C204" s="19">
        <v>1558289.89</v>
      </c>
      <c r="D204" s="19">
        <v>617267.67000000004</v>
      </c>
      <c r="E204" s="19">
        <v>941022.22</v>
      </c>
    </row>
    <row r="205" spans="1:5">
      <c r="A205" s="16" t="s">
        <v>553</v>
      </c>
      <c r="B205" s="19">
        <v>0</v>
      </c>
      <c r="C205" s="19">
        <v>285717.36</v>
      </c>
      <c r="D205" s="19">
        <v>112025.28</v>
      </c>
      <c r="E205" s="19">
        <v>173692.08</v>
      </c>
    </row>
    <row r="206" spans="1:5">
      <c r="A206" s="16" t="s">
        <v>554</v>
      </c>
      <c r="B206" s="19">
        <v>0</v>
      </c>
      <c r="C206" s="19">
        <v>110524.23</v>
      </c>
      <c r="D206" s="19">
        <v>43983.18</v>
      </c>
      <c r="E206" s="19">
        <v>66541.05</v>
      </c>
    </row>
    <row r="207" spans="1:5">
      <c r="A207" s="16" t="s">
        <v>555</v>
      </c>
      <c r="B207" s="19">
        <v>0</v>
      </c>
      <c r="C207" s="19">
        <v>3175.02</v>
      </c>
      <c r="D207" s="19">
        <v>1040.45</v>
      </c>
      <c r="E207" s="19">
        <v>2134.5700000000002</v>
      </c>
    </row>
    <row r="208" spans="1:5">
      <c r="A208" s="16" t="s">
        <v>556</v>
      </c>
      <c r="B208" s="19">
        <v>0</v>
      </c>
      <c r="C208" s="19">
        <v>110738.51</v>
      </c>
      <c r="D208" s="19">
        <v>41653.58</v>
      </c>
      <c r="E208" s="19">
        <v>69084.929999999993</v>
      </c>
    </row>
    <row r="209" spans="1:5">
      <c r="A209" s="16" t="s">
        <v>557</v>
      </c>
      <c r="B209" s="19">
        <v>0</v>
      </c>
      <c r="C209" s="19">
        <v>1819199.66</v>
      </c>
      <c r="D209" s="19">
        <v>738263.17</v>
      </c>
      <c r="E209" s="19">
        <v>1080936.49</v>
      </c>
    </row>
    <row r="210" spans="1:5">
      <c r="A210" s="16" t="s">
        <v>558</v>
      </c>
      <c r="B210" s="19">
        <v>0</v>
      </c>
      <c r="C210" s="19">
        <v>20653.46</v>
      </c>
      <c r="D210" s="19">
        <v>3257.88</v>
      </c>
      <c r="E210" s="19">
        <v>17395.580000000002</v>
      </c>
    </row>
    <row r="211" spans="1:5">
      <c r="A211" s="16" t="s">
        <v>559</v>
      </c>
      <c r="B211" s="19">
        <v>0</v>
      </c>
      <c r="C211" s="19">
        <v>54713.24</v>
      </c>
      <c r="D211" s="19">
        <v>21103.97</v>
      </c>
      <c r="E211" s="19">
        <v>33609.269999999997</v>
      </c>
    </row>
    <row r="212" spans="1:5">
      <c r="A212" s="16" t="s">
        <v>560</v>
      </c>
      <c r="B212" s="19">
        <v>0</v>
      </c>
      <c r="C212" s="19">
        <v>5572.2</v>
      </c>
      <c r="D212" s="19">
        <v>2222.02</v>
      </c>
      <c r="E212" s="19">
        <v>3350.18</v>
      </c>
    </row>
    <row r="213" spans="1:5">
      <c r="A213" s="16" t="s">
        <v>561</v>
      </c>
      <c r="B213" s="19">
        <v>0</v>
      </c>
      <c r="C213" s="19">
        <v>532715.99</v>
      </c>
      <c r="D213" s="19">
        <v>207010.92</v>
      </c>
      <c r="E213" s="19">
        <v>325705.07</v>
      </c>
    </row>
    <row r="214" spans="1:5">
      <c r="A214" s="16" t="s">
        <v>562</v>
      </c>
      <c r="B214" s="19">
        <v>0</v>
      </c>
      <c r="C214" s="19">
        <v>66475.19</v>
      </c>
      <c r="D214" s="19">
        <v>25152.48</v>
      </c>
      <c r="E214" s="19">
        <v>41322.71</v>
      </c>
    </row>
    <row r="215" spans="1:5">
      <c r="A215" s="16" t="s">
        <v>563</v>
      </c>
      <c r="B215" s="19">
        <v>0</v>
      </c>
      <c r="C215" s="19">
        <v>80</v>
      </c>
      <c r="D215" s="19">
        <v>40</v>
      </c>
      <c r="E215" s="19">
        <v>40</v>
      </c>
    </row>
    <row r="216" spans="1:5">
      <c r="A216" s="16" t="s">
        <v>564</v>
      </c>
      <c r="B216" s="19">
        <v>0</v>
      </c>
      <c r="C216" s="19">
        <v>18194.86</v>
      </c>
      <c r="D216" s="19">
        <v>7289.92</v>
      </c>
      <c r="E216" s="19">
        <v>10904.94</v>
      </c>
    </row>
    <row r="217" spans="1:5">
      <c r="A217" s="16" t="s">
        <v>565</v>
      </c>
      <c r="B217" s="19">
        <v>0</v>
      </c>
      <c r="C217" s="19">
        <v>65807.460000000006</v>
      </c>
      <c r="D217" s="19">
        <v>25223.54</v>
      </c>
      <c r="E217" s="19">
        <v>40583.919999999998</v>
      </c>
    </row>
    <row r="218" spans="1:5">
      <c r="A218" s="44" t="s">
        <v>566</v>
      </c>
      <c r="B218" s="43">
        <v>0</v>
      </c>
      <c r="C218" s="43">
        <v>19034.919999999998</v>
      </c>
      <c r="D218" s="43">
        <v>7332.4</v>
      </c>
      <c r="E218" s="43">
        <v>11702.52</v>
      </c>
    </row>
    <row r="219" spans="1:5">
      <c r="A219" s="16" t="s">
        <v>567</v>
      </c>
      <c r="B219" s="19">
        <v>0</v>
      </c>
      <c r="C219" s="19">
        <v>48987.03</v>
      </c>
      <c r="D219" s="19">
        <v>18864.36</v>
      </c>
      <c r="E219" s="19">
        <v>30122.67</v>
      </c>
    </row>
    <row r="220" spans="1:5">
      <c r="A220" s="16" t="s">
        <v>568</v>
      </c>
      <c r="B220" s="19">
        <v>0</v>
      </c>
      <c r="C220" s="19">
        <v>14277.6</v>
      </c>
      <c r="D220" s="19">
        <v>5499.27</v>
      </c>
      <c r="E220" s="19">
        <v>8778.33</v>
      </c>
    </row>
    <row r="221" spans="1:5">
      <c r="A221" s="16" t="s">
        <v>569</v>
      </c>
      <c r="B221" s="19">
        <v>0</v>
      </c>
      <c r="C221" s="19">
        <v>355779.07</v>
      </c>
      <c r="D221" s="19">
        <v>141477.48000000001</v>
      </c>
      <c r="E221" s="19">
        <v>214301.59</v>
      </c>
    </row>
    <row r="222" spans="1:5">
      <c r="A222" s="16" t="s">
        <v>570</v>
      </c>
      <c r="B222" s="19">
        <v>0</v>
      </c>
      <c r="C222" s="19">
        <v>3926.85</v>
      </c>
      <c r="D222" s="19">
        <v>1286.4000000000001</v>
      </c>
      <c r="E222" s="19">
        <v>2640.45</v>
      </c>
    </row>
    <row r="223" spans="1:5">
      <c r="A223" s="16" t="s">
        <v>571</v>
      </c>
      <c r="B223" s="19">
        <v>0</v>
      </c>
      <c r="C223" s="19">
        <v>102330.09</v>
      </c>
      <c r="D223" s="19">
        <v>40665.379999999997</v>
      </c>
      <c r="E223" s="19">
        <v>61664.71</v>
      </c>
    </row>
    <row r="224" spans="1:5">
      <c r="A224" s="16" t="s">
        <v>572</v>
      </c>
      <c r="B224" s="19">
        <v>0</v>
      </c>
      <c r="C224" s="19">
        <v>156597.51999999999</v>
      </c>
      <c r="D224" s="19">
        <v>56761.279999999999</v>
      </c>
      <c r="E224" s="19">
        <v>99836.24</v>
      </c>
    </row>
    <row r="225" spans="1:5">
      <c r="A225" s="16" t="s">
        <v>573</v>
      </c>
      <c r="B225" s="19">
        <v>0</v>
      </c>
      <c r="C225" s="19">
        <v>2022954.32</v>
      </c>
      <c r="D225" s="19">
        <v>693741.94</v>
      </c>
      <c r="E225" s="19">
        <v>1329212.3799999999</v>
      </c>
    </row>
    <row r="226" spans="1:5">
      <c r="A226" s="16" t="s">
        <v>574</v>
      </c>
      <c r="B226" s="19">
        <v>0</v>
      </c>
      <c r="C226" s="19">
        <v>10974.3</v>
      </c>
      <c r="D226" s="19">
        <v>732.23</v>
      </c>
      <c r="E226" s="19">
        <v>10242.07</v>
      </c>
    </row>
    <row r="227" spans="1:5">
      <c r="A227" s="16" t="s">
        <v>575</v>
      </c>
      <c r="B227" s="19">
        <v>0</v>
      </c>
      <c r="C227" s="19">
        <v>583591.72</v>
      </c>
      <c r="D227" s="19">
        <v>199908.43</v>
      </c>
      <c r="E227" s="19">
        <v>383683.29</v>
      </c>
    </row>
    <row r="228" spans="1:5">
      <c r="A228" s="16" t="s">
        <v>576</v>
      </c>
      <c r="B228" s="19">
        <v>0</v>
      </c>
      <c r="C228" s="19">
        <v>193671.3</v>
      </c>
      <c r="D228" s="19">
        <v>77468.52</v>
      </c>
      <c r="E228" s="19">
        <v>116202.78</v>
      </c>
    </row>
    <row r="229" spans="1:5">
      <c r="A229" s="16" t="s">
        <v>577</v>
      </c>
      <c r="B229" s="19">
        <v>0</v>
      </c>
      <c r="C229" s="19">
        <v>63918.01</v>
      </c>
      <c r="D229" s="19">
        <v>2391.08</v>
      </c>
      <c r="E229" s="19">
        <v>61526.93</v>
      </c>
    </row>
    <row r="230" spans="1:5">
      <c r="A230" s="16" t="s">
        <v>578</v>
      </c>
      <c r="B230" s="19">
        <v>0</v>
      </c>
      <c r="C230" s="19">
        <v>4003.65</v>
      </c>
      <c r="D230" s="19">
        <v>0</v>
      </c>
      <c r="E230" s="19">
        <v>4003.65</v>
      </c>
    </row>
    <row r="231" spans="1:5">
      <c r="A231" s="16" t="s">
        <v>579</v>
      </c>
      <c r="B231" s="19">
        <v>0</v>
      </c>
      <c r="C231" s="19">
        <v>54192.49</v>
      </c>
      <c r="D231" s="19">
        <v>21676.23</v>
      </c>
      <c r="E231" s="19">
        <v>32516.26</v>
      </c>
    </row>
    <row r="232" spans="1:5">
      <c r="A232" s="16" t="s">
        <v>580</v>
      </c>
      <c r="B232" s="19">
        <v>0</v>
      </c>
      <c r="C232" s="19">
        <v>320</v>
      </c>
      <c r="D232" s="19">
        <v>0</v>
      </c>
      <c r="E232" s="19">
        <v>320</v>
      </c>
    </row>
    <row r="233" spans="1:5">
      <c r="A233" s="16" t="s">
        <v>581</v>
      </c>
      <c r="B233" s="19">
        <v>0</v>
      </c>
      <c r="C233" s="19">
        <v>163305.31</v>
      </c>
      <c r="D233" s="19">
        <v>82443.56</v>
      </c>
      <c r="E233" s="19">
        <v>80861.75</v>
      </c>
    </row>
    <row r="234" spans="1:5">
      <c r="A234" s="16" t="s">
        <v>582</v>
      </c>
      <c r="B234" s="19">
        <v>0</v>
      </c>
      <c r="C234" s="19">
        <v>153.9</v>
      </c>
      <c r="D234" s="19">
        <v>0</v>
      </c>
      <c r="E234" s="19">
        <v>153.9</v>
      </c>
    </row>
    <row r="235" spans="1:5">
      <c r="A235" s="16" t="s">
        <v>583</v>
      </c>
      <c r="B235" s="19">
        <v>0</v>
      </c>
      <c r="C235" s="19">
        <v>4567.68</v>
      </c>
      <c r="D235" s="19">
        <v>0</v>
      </c>
      <c r="E235" s="19">
        <v>4567.68</v>
      </c>
    </row>
    <row r="236" spans="1:5">
      <c r="A236" s="16" t="s">
        <v>584</v>
      </c>
      <c r="B236" s="19">
        <v>0</v>
      </c>
      <c r="C236" s="19">
        <v>271.56</v>
      </c>
      <c r="D236" s="19">
        <v>0</v>
      </c>
      <c r="E236" s="19">
        <v>271.56</v>
      </c>
    </row>
    <row r="237" spans="1:5">
      <c r="A237" s="16" t="s">
        <v>585</v>
      </c>
      <c r="B237" s="19">
        <v>0</v>
      </c>
      <c r="C237" s="19">
        <v>643</v>
      </c>
      <c r="D237" s="19">
        <v>0</v>
      </c>
      <c r="E237" s="19">
        <v>643</v>
      </c>
    </row>
    <row r="238" spans="1:5">
      <c r="A238" s="16" t="s">
        <v>586</v>
      </c>
      <c r="B238" s="19">
        <v>0</v>
      </c>
      <c r="C238" s="19">
        <v>1848.3</v>
      </c>
      <c r="D238" s="19">
        <v>0</v>
      </c>
      <c r="E238" s="19">
        <v>1848.3</v>
      </c>
    </row>
    <row r="239" spans="1:5">
      <c r="A239" s="16" t="s">
        <v>587</v>
      </c>
      <c r="B239" s="19">
        <v>0</v>
      </c>
      <c r="C239" s="19">
        <v>233.99</v>
      </c>
      <c r="D239" s="19">
        <v>0</v>
      </c>
      <c r="E239" s="19">
        <v>233.99</v>
      </c>
    </row>
    <row r="240" spans="1:5">
      <c r="A240" s="16" t="s">
        <v>588</v>
      </c>
      <c r="B240" s="19">
        <v>0</v>
      </c>
      <c r="C240" s="19">
        <v>433.52</v>
      </c>
      <c r="D240" s="19">
        <v>0</v>
      </c>
      <c r="E240" s="19">
        <v>433.52</v>
      </c>
    </row>
    <row r="241" spans="1:5">
      <c r="A241" s="16" t="s">
        <v>589</v>
      </c>
      <c r="B241" s="19">
        <v>0</v>
      </c>
      <c r="C241" s="19">
        <v>2108.08</v>
      </c>
      <c r="D241" s="19">
        <v>0</v>
      </c>
      <c r="E241" s="19">
        <v>2108.08</v>
      </c>
    </row>
    <row r="242" spans="1:5">
      <c r="A242" s="16" t="s">
        <v>590</v>
      </c>
      <c r="B242" s="19">
        <v>0</v>
      </c>
      <c r="C242" s="19">
        <v>1148.83</v>
      </c>
      <c r="D242" s="19">
        <v>0</v>
      </c>
      <c r="E242" s="19">
        <v>1148.83</v>
      </c>
    </row>
    <row r="243" spans="1:5">
      <c r="A243" s="16" t="s">
        <v>591</v>
      </c>
      <c r="B243" s="19">
        <v>0</v>
      </c>
      <c r="C243" s="19">
        <v>2</v>
      </c>
      <c r="D243" s="19">
        <v>0</v>
      </c>
      <c r="E243" s="19">
        <v>2</v>
      </c>
    </row>
    <row r="244" spans="1:5">
      <c r="A244" s="16" t="s">
        <v>592</v>
      </c>
      <c r="B244" s="19">
        <v>0</v>
      </c>
      <c r="C244" s="19">
        <v>3330.05</v>
      </c>
      <c r="D244" s="19">
        <v>0</v>
      </c>
      <c r="E244" s="19">
        <v>3330.05</v>
      </c>
    </row>
    <row r="245" spans="1:5">
      <c r="A245" s="16" t="s">
        <v>593</v>
      </c>
      <c r="B245" s="19">
        <v>0</v>
      </c>
      <c r="C245" s="19">
        <v>160.79</v>
      </c>
      <c r="D245" s="19">
        <v>0</v>
      </c>
      <c r="E245" s="19">
        <v>160.79</v>
      </c>
    </row>
    <row r="246" spans="1:5">
      <c r="A246" s="16" t="s">
        <v>594</v>
      </c>
      <c r="B246" s="19">
        <v>0</v>
      </c>
      <c r="C246" s="19">
        <v>1023.85</v>
      </c>
      <c r="D246" s="19">
        <v>0</v>
      </c>
      <c r="E246" s="19">
        <v>1023.85</v>
      </c>
    </row>
    <row r="247" spans="1:5">
      <c r="A247" s="16" t="s">
        <v>595</v>
      </c>
      <c r="B247" s="19">
        <v>0</v>
      </c>
      <c r="C247" s="19">
        <v>182547.04</v>
      </c>
      <c r="D247" s="19">
        <v>50599.24</v>
      </c>
      <c r="E247" s="19">
        <v>131947.79999999999</v>
      </c>
    </row>
    <row r="248" spans="1:5">
      <c r="A248" s="16" t="s">
        <v>596</v>
      </c>
      <c r="B248" s="19">
        <v>0</v>
      </c>
      <c r="C248" s="19">
        <v>1.02</v>
      </c>
      <c r="D248" s="19">
        <v>0</v>
      </c>
      <c r="E248" s="19">
        <v>1.02</v>
      </c>
    </row>
    <row r="249" spans="1:5">
      <c r="A249" s="16" t="s">
        <v>597</v>
      </c>
      <c r="B249" s="19">
        <v>0</v>
      </c>
      <c r="C249" s="19">
        <v>1531549.86</v>
      </c>
      <c r="D249" s="19">
        <v>615072.86</v>
      </c>
      <c r="E249" s="19">
        <v>916477</v>
      </c>
    </row>
    <row r="250" spans="1:5">
      <c r="A250" s="16" t="s">
        <v>598</v>
      </c>
      <c r="B250" s="19">
        <v>0</v>
      </c>
      <c r="C250" s="19">
        <v>4554.1000000000004</v>
      </c>
      <c r="D250" s="19">
        <v>0</v>
      </c>
      <c r="E250" s="19">
        <v>4554.1000000000004</v>
      </c>
    </row>
    <row r="251" spans="1:5">
      <c r="A251" s="16" t="s">
        <v>599</v>
      </c>
      <c r="B251" s="19">
        <v>0</v>
      </c>
      <c r="C251" s="19">
        <v>1967.1</v>
      </c>
      <c r="D251" s="19">
        <v>0</v>
      </c>
      <c r="E251" s="19">
        <v>1967.1</v>
      </c>
    </row>
    <row r="252" spans="1:5">
      <c r="A252" s="16" t="s">
        <v>600</v>
      </c>
      <c r="B252" s="19">
        <v>0</v>
      </c>
      <c r="C252" s="19">
        <v>30319.35</v>
      </c>
      <c r="D252" s="19">
        <v>0</v>
      </c>
      <c r="E252" s="19">
        <v>30319.35</v>
      </c>
    </row>
    <row r="253" spans="1:5">
      <c r="A253" s="16" t="s">
        <v>601</v>
      </c>
      <c r="B253" s="19">
        <v>0</v>
      </c>
      <c r="C253" s="19">
        <v>445</v>
      </c>
      <c r="D253" s="19">
        <v>0</v>
      </c>
      <c r="E253" s="19">
        <v>445</v>
      </c>
    </row>
    <row r="254" spans="1:5">
      <c r="A254" s="16" t="s">
        <v>602</v>
      </c>
      <c r="B254" s="19">
        <v>0</v>
      </c>
      <c r="C254" s="19">
        <v>55581.49</v>
      </c>
      <c r="D254" s="19">
        <v>55581.49</v>
      </c>
      <c r="E254" s="19">
        <v>0</v>
      </c>
    </row>
    <row r="255" spans="1:5">
      <c r="A255" s="16" t="s">
        <v>603</v>
      </c>
      <c r="B255" s="19">
        <v>0</v>
      </c>
      <c r="C255" s="19">
        <v>12227.93</v>
      </c>
      <c r="D255" s="19">
        <v>12227.93</v>
      </c>
      <c r="E255" s="19">
        <v>0</v>
      </c>
    </row>
    <row r="256" spans="1:5">
      <c r="A256" s="16" t="s">
        <v>604</v>
      </c>
      <c r="B256" s="19">
        <v>0</v>
      </c>
      <c r="C256" s="19">
        <v>12227.93</v>
      </c>
      <c r="D256" s="19">
        <v>12227.93</v>
      </c>
      <c r="E256" s="19">
        <v>0</v>
      </c>
    </row>
    <row r="257" spans="1:5">
      <c r="A257" s="16" t="s">
        <v>605</v>
      </c>
      <c r="B257" s="19">
        <v>0</v>
      </c>
      <c r="C257" s="19">
        <v>323.3</v>
      </c>
      <c r="D257" s="19">
        <v>3.3</v>
      </c>
      <c r="E257" s="19">
        <v>320</v>
      </c>
    </row>
    <row r="258" spans="1:5" ht="24">
      <c r="A258" s="41" t="s">
        <v>606</v>
      </c>
      <c r="B258" s="40">
        <v>0</v>
      </c>
      <c r="C258" s="40">
        <v>931025.36</v>
      </c>
      <c r="D258" s="40">
        <v>67951.98</v>
      </c>
      <c r="E258" s="40">
        <v>863073.38</v>
      </c>
    </row>
    <row r="259" spans="1:5">
      <c r="A259" s="16" t="s">
        <v>607</v>
      </c>
      <c r="B259" s="19">
        <v>0</v>
      </c>
      <c r="C259" s="19">
        <v>0</v>
      </c>
      <c r="D259" s="19">
        <v>3500000</v>
      </c>
      <c r="E259" s="19">
        <v>-3500000</v>
      </c>
    </row>
    <row r="260" spans="1:5">
      <c r="A260" s="16" t="s">
        <v>608</v>
      </c>
      <c r="B260" s="19">
        <v>0</v>
      </c>
      <c r="C260" s="19">
        <v>29596694</v>
      </c>
      <c r="D260" s="19">
        <v>31145494</v>
      </c>
      <c r="E260" s="19">
        <v>-1548800</v>
      </c>
    </row>
    <row r="261" spans="1:5">
      <c r="A261" s="16" t="s">
        <v>609</v>
      </c>
      <c r="B261" s="19">
        <v>0</v>
      </c>
      <c r="C261" s="19">
        <v>38188.39</v>
      </c>
      <c r="D261" s="19">
        <v>3050779.82</v>
      </c>
      <c r="E261" s="19">
        <v>-3012591.43</v>
      </c>
    </row>
    <row r="262" spans="1:5">
      <c r="A262" s="16" t="s">
        <v>610</v>
      </c>
      <c r="B262" s="19">
        <v>0</v>
      </c>
      <c r="C262" s="19">
        <v>0</v>
      </c>
      <c r="D262" s="19">
        <v>250</v>
      </c>
      <c r="E262" s="19">
        <v>-250</v>
      </c>
    </row>
    <row r="263" spans="1:5">
      <c r="A263" s="16" t="s">
        <v>611</v>
      </c>
      <c r="B263" s="19">
        <v>0</v>
      </c>
      <c r="C263" s="19">
        <v>94502.67</v>
      </c>
      <c r="D263" s="19">
        <v>151171.79</v>
      </c>
      <c r="E263" s="19">
        <v>-56669.120000000003</v>
      </c>
    </row>
    <row r="264" spans="1:5">
      <c r="A264" s="16" t="s">
        <v>612</v>
      </c>
      <c r="B264" s="19">
        <v>0</v>
      </c>
      <c r="C264" s="19">
        <v>0</v>
      </c>
      <c r="D264" s="19">
        <v>32553.41</v>
      </c>
      <c r="E264" s="19">
        <v>-32553.41</v>
      </c>
    </row>
    <row r="265" spans="1:5">
      <c r="A265" s="16" t="s">
        <v>613</v>
      </c>
      <c r="B265" s="19">
        <v>0</v>
      </c>
      <c r="C265" s="19">
        <v>0</v>
      </c>
      <c r="D265" s="19">
        <v>15300</v>
      </c>
      <c r="E265" s="19">
        <v>-15300</v>
      </c>
    </row>
    <row r="266" spans="1:5">
      <c r="A266" s="16" t="s">
        <v>614</v>
      </c>
      <c r="B266" s="19">
        <v>0</v>
      </c>
      <c r="C266" s="19">
        <v>14286.06</v>
      </c>
      <c r="D266" s="19">
        <v>1023768.8</v>
      </c>
      <c r="E266" s="19">
        <v>-1009482.74</v>
      </c>
    </row>
    <row r="267" spans="1:5">
      <c r="A267" s="16" t="s">
        <v>615</v>
      </c>
      <c r="B267" s="19">
        <v>0</v>
      </c>
      <c r="C267" s="19">
        <v>0</v>
      </c>
      <c r="D267" s="19">
        <v>85.34</v>
      </c>
      <c r="E267" s="19">
        <v>-85.34</v>
      </c>
    </row>
    <row r="268" spans="1:5">
      <c r="A268" s="16" t="s">
        <v>616</v>
      </c>
      <c r="B268" s="19">
        <v>0</v>
      </c>
      <c r="C268" s="19">
        <v>37.22</v>
      </c>
      <c r="D268" s="19">
        <v>22205.02</v>
      </c>
      <c r="E268" s="19">
        <v>-22167.8</v>
      </c>
    </row>
    <row r="269" spans="1:5">
      <c r="A269" s="16" t="s">
        <v>617</v>
      </c>
      <c r="B269" s="19">
        <v>0</v>
      </c>
      <c r="C269" s="19">
        <v>0</v>
      </c>
      <c r="D269" s="19">
        <v>8275.5400000000009</v>
      </c>
      <c r="E269" s="19">
        <v>-8275.5400000000009</v>
      </c>
    </row>
    <row r="270" spans="1:5">
      <c r="A270" s="16" t="s">
        <v>618</v>
      </c>
      <c r="B270" s="19">
        <v>0</v>
      </c>
      <c r="C270" s="19">
        <v>0</v>
      </c>
      <c r="D270" s="19">
        <v>5202.8500000000004</v>
      </c>
      <c r="E270" s="19">
        <v>-5202.8500000000004</v>
      </c>
    </row>
    <row r="271" spans="1:5">
      <c r="A271" s="16" t="s">
        <v>619</v>
      </c>
      <c r="B271" s="19">
        <v>0</v>
      </c>
      <c r="C271" s="19">
        <v>40</v>
      </c>
      <c r="D271" s="19">
        <v>3360</v>
      </c>
      <c r="E271" s="19">
        <v>-3320</v>
      </c>
    </row>
    <row r="272" spans="1:5">
      <c r="A272" s="16" t="s">
        <v>620</v>
      </c>
      <c r="B272" s="19">
        <v>0</v>
      </c>
      <c r="C272" s="19">
        <v>5332.04</v>
      </c>
      <c r="D272" s="19">
        <v>24596.05</v>
      </c>
      <c r="E272" s="19">
        <v>-19264.009999999998</v>
      </c>
    </row>
    <row r="273" spans="1:5">
      <c r="A273" s="16" t="s">
        <v>621</v>
      </c>
      <c r="B273" s="19">
        <v>0</v>
      </c>
      <c r="C273" s="19">
        <v>0</v>
      </c>
      <c r="D273" s="19">
        <v>791173.44</v>
      </c>
      <c r="E273" s="19">
        <v>-791173.44</v>
      </c>
    </row>
    <row r="274" spans="1:5">
      <c r="A274" s="16" t="s">
        <v>622</v>
      </c>
      <c r="B274" s="19">
        <v>0</v>
      </c>
      <c r="C274" s="19">
        <v>0</v>
      </c>
      <c r="D274" s="19">
        <v>260290.09</v>
      </c>
      <c r="E274" s="19">
        <v>-260290.09</v>
      </c>
    </row>
    <row r="275" spans="1:5">
      <c r="A275" s="16" t="s">
        <v>623</v>
      </c>
      <c r="B275" s="19">
        <v>0</v>
      </c>
      <c r="C275" s="19">
        <v>0</v>
      </c>
      <c r="D275" s="19">
        <v>1.41</v>
      </c>
      <c r="E275" s="19">
        <v>-1.41</v>
      </c>
    </row>
    <row r="276" spans="1:5">
      <c r="A276" s="16" t="s">
        <v>624</v>
      </c>
      <c r="B276" s="19">
        <v>0</v>
      </c>
      <c r="C276" s="19">
        <v>1827.11</v>
      </c>
      <c r="D276" s="19">
        <v>18980.080000000002</v>
      </c>
      <c r="E276" s="19">
        <v>-17152.97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78DE4-C810-4C12-AF85-8EF3B4A3FB7B}">
  <dimension ref="E4:H11"/>
  <sheetViews>
    <sheetView workbookViewId="0">
      <selection activeCell="G11" activeCellId="1" sqref="E4:G4 G11"/>
    </sheetView>
  </sheetViews>
  <sheetFormatPr defaultRowHeight="15"/>
  <cols>
    <col min="5" max="5" width="15.42578125" bestFit="1" customWidth="1"/>
    <col min="7" max="7" width="14.42578125" bestFit="1" customWidth="1"/>
    <col min="8" max="8" width="19.85546875" style="1" bestFit="1" customWidth="1"/>
  </cols>
  <sheetData>
    <row r="4" spans="5:8">
      <c r="E4" s="2">
        <v>-35890390.980492502</v>
      </c>
      <c r="G4" s="7">
        <v>40705684.940492526</v>
      </c>
      <c r="H4" s="10">
        <f>SUM(E4:G4)</f>
        <v>4815293.9600000232</v>
      </c>
    </row>
    <row r="5" spans="5:8">
      <c r="G5" s="2"/>
    </row>
    <row r="6" spans="5:8">
      <c r="G6" s="2">
        <v>-1483452.12</v>
      </c>
      <c r="H6" s="1" t="s">
        <v>25</v>
      </c>
    </row>
    <row r="7" spans="5:8">
      <c r="G7" s="2">
        <v>-31310</v>
      </c>
      <c r="H7" s="1" t="s">
        <v>22</v>
      </c>
    </row>
    <row r="8" spans="5:8">
      <c r="G8" s="2">
        <v>-2601232</v>
      </c>
      <c r="H8" s="1" t="s">
        <v>23</v>
      </c>
    </row>
    <row r="9" spans="5:8">
      <c r="G9" s="2">
        <v>-700000</v>
      </c>
      <c r="H9" s="1" t="s">
        <v>24</v>
      </c>
    </row>
    <row r="10" spans="5:8">
      <c r="G10" s="2">
        <v>-150000</v>
      </c>
      <c r="H10" s="1" t="s">
        <v>26</v>
      </c>
    </row>
    <row r="11" spans="5:8">
      <c r="G11" s="5">
        <f>SUM(G6:G10)</f>
        <v>-4965994.12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F7FB0-7CFC-48CF-8833-616EFE8CB861}">
  <dimension ref="A1:F28"/>
  <sheetViews>
    <sheetView workbookViewId="0">
      <selection activeCell="B150" sqref="B150"/>
    </sheetView>
  </sheetViews>
  <sheetFormatPr defaultRowHeight="15"/>
  <cols>
    <col min="1" max="1" width="23.7109375" bestFit="1" customWidth="1"/>
    <col min="2" max="2" width="19.28515625" style="2" bestFit="1" customWidth="1"/>
    <col min="3" max="3" width="12" bestFit="1" customWidth="1"/>
    <col min="4" max="4" width="25.5703125" customWidth="1"/>
    <col min="5" max="5" width="30.42578125" style="2" customWidth="1"/>
    <col min="6" max="17" width="27.7109375" bestFit="1" customWidth="1"/>
    <col min="18" max="18" width="17.28515625" bestFit="1" customWidth="1"/>
  </cols>
  <sheetData>
    <row r="1" spans="1:5">
      <c r="A1" s="4" t="s">
        <v>0</v>
      </c>
      <c r="B1" t="s">
        <v>2</v>
      </c>
      <c r="D1" s="5" t="e">
        <f>+GETPIVOTDATA("IMPORTO 2025
INCLUSO IVA",$A$3,"U.O.C.2","DG")-E8</f>
        <v>#REF!</v>
      </c>
    </row>
    <row r="3" spans="1:5">
      <c r="A3" s="4" t="s">
        <v>18</v>
      </c>
      <c r="B3" t="s">
        <v>20</v>
      </c>
    </row>
    <row r="4" spans="1:5">
      <c r="A4" t="s">
        <v>20</v>
      </c>
      <c r="B4" s="11">
        <v>31991500.862586517</v>
      </c>
    </row>
    <row r="5" spans="1:5">
      <c r="B5"/>
      <c r="D5" t="s">
        <v>1</v>
      </c>
      <c r="E5" s="2">
        <v>706800</v>
      </c>
    </row>
    <row r="6" spans="1:5">
      <c r="B6"/>
      <c r="D6" t="s">
        <v>3</v>
      </c>
      <c r="E6" s="2">
        <v>64995.360000000001</v>
      </c>
    </row>
    <row r="7" spans="1:5">
      <c r="B7"/>
      <c r="D7" t="s">
        <v>5</v>
      </c>
      <c r="E7" s="2">
        <v>4469835.7315999996</v>
      </c>
    </row>
    <row r="8" spans="1:5">
      <c r="B8"/>
      <c r="D8" t="s">
        <v>21</v>
      </c>
      <c r="E8" s="8">
        <v>1664220.4929180001</v>
      </c>
    </row>
    <row r="9" spans="1:5">
      <c r="B9"/>
      <c r="D9" t="s">
        <v>12</v>
      </c>
      <c r="E9" s="9">
        <v>5161452</v>
      </c>
    </row>
    <row r="10" spans="1:5">
      <c r="B10"/>
      <c r="D10" t="s">
        <v>7</v>
      </c>
      <c r="E10" s="2">
        <v>54300</v>
      </c>
    </row>
    <row r="11" spans="1:5">
      <c r="B11"/>
      <c r="D11" t="s">
        <v>14</v>
      </c>
      <c r="E11" s="2">
        <v>41026</v>
      </c>
    </row>
    <row r="12" spans="1:5">
      <c r="B12"/>
      <c r="D12" t="s">
        <v>15</v>
      </c>
      <c r="E12" s="2">
        <v>9000</v>
      </c>
    </row>
    <row r="13" spans="1:5">
      <c r="B13"/>
      <c r="D13" t="s">
        <v>9</v>
      </c>
      <c r="E13" s="2">
        <v>20700</v>
      </c>
    </row>
    <row r="14" spans="1:5">
      <c r="B14"/>
      <c r="D14" t="s">
        <v>10</v>
      </c>
      <c r="E14" s="2">
        <v>764600</v>
      </c>
    </row>
    <row r="15" spans="1:5">
      <c r="B15"/>
      <c r="D15" t="s">
        <v>13</v>
      </c>
      <c r="E15" s="2">
        <v>139000</v>
      </c>
    </row>
    <row r="16" spans="1:5">
      <c r="B16"/>
      <c r="D16" t="s">
        <v>11</v>
      </c>
      <c r="E16" s="2">
        <v>736910.33000000007</v>
      </c>
    </row>
    <row r="17" spans="2:6">
      <c r="B17"/>
      <c r="D17" t="s">
        <v>19</v>
      </c>
      <c r="E17" s="2">
        <v>620000</v>
      </c>
    </row>
    <row r="18" spans="2:6">
      <c r="B18"/>
      <c r="D18" t="s">
        <v>16</v>
      </c>
      <c r="E18" s="2">
        <v>59321</v>
      </c>
    </row>
    <row r="19" spans="2:6">
      <c r="B19"/>
      <c r="D19" t="s">
        <v>8</v>
      </c>
      <c r="E19" s="2">
        <v>700000</v>
      </c>
    </row>
    <row r="20" spans="2:6">
      <c r="B20"/>
      <c r="D20" t="s">
        <v>6</v>
      </c>
      <c r="E20" s="2">
        <v>21377530.065974511</v>
      </c>
    </row>
    <row r="21" spans="2:6">
      <c r="B21"/>
      <c r="D21" t="s">
        <v>17</v>
      </c>
      <c r="E21" s="2">
        <f>SUM(E5:E20)</f>
        <v>36589690.98049251</v>
      </c>
      <c r="F21" s="2"/>
    </row>
    <row r="22" spans="2:6">
      <c r="F22" s="2">
        <v>7000000</v>
      </c>
    </row>
    <row r="23" spans="2:6">
      <c r="F23" s="2">
        <v>24000000</v>
      </c>
    </row>
    <row r="24" spans="2:6">
      <c r="B24" s="2">
        <v>-40705684.940492503</v>
      </c>
      <c r="F24" s="2">
        <v>700410.18</v>
      </c>
    </row>
    <row r="25" spans="2:6">
      <c r="D25" s="5"/>
      <c r="F25" s="5">
        <v>451996.19</v>
      </c>
    </row>
    <row r="26" spans="2:6">
      <c r="F26" s="6">
        <f>SUM(F22:F25)</f>
        <v>32152406.370000001</v>
      </c>
    </row>
    <row r="28" spans="2:6">
      <c r="F28" s="5">
        <f>+E21-F26</f>
        <v>4437284.6104925089</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4</vt:i4>
      </vt:variant>
    </vt:vector>
  </HeadingPairs>
  <TitlesOfParts>
    <vt:vector size="11" baseType="lpstr">
      <vt:lpstr>SP</vt:lpstr>
      <vt:lpstr>CE</vt:lpstr>
      <vt:lpstr>COD CE_SP</vt:lpstr>
      <vt:lpstr>NOBil_ver_2024_st_2026</vt:lpstr>
      <vt:lpstr>CONTROLLO</vt:lpstr>
      <vt:lpstr>QUADRATURA</vt:lpstr>
      <vt:lpstr>Foglio1</vt:lpstr>
      <vt:lpstr>CE!Area_stampa</vt:lpstr>
      <vt:lpstr>SP!Area_stampa</vt:lpstr>
      <vt:lpstr>CE!Titoli_stampa</vt:lpstr>
      <vt:lpstr>SP!Titoli_stampa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Scardina</dc:creator>
  <cp:lastModifiedBy>Riccardo Fraci</cp:lastModifiedBy>
  <cp:lastPrinted>2024-10-29T13:11:15Z</cp:lastPrinted>
  <dcterms:created xsi:type="dcterms:W3CDTF">2015-06-05T18:19:34Z</dcterms:created>
  <dcterms:modified xsi:type="dcterms:W3CDTF">2025-09-10T11:52:41Z</dcterms:modified>
</cp:coreProperties>
</file>